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i3de\Desktop\Работа мама\НСОКО\EDS_№ от 09.06.2020 ИП ЦРО итоги опроса НСОКО (1 пол 2020)\"/>
    </mc:Choice>
  </mc:AlternateContent>
  <xr:revisionPtr revIDLastSave="0" documentId="13_ncr:1_{EA499B66-5996-4A2D-9F10-0962FB9F932A}" xr6:coauthVersionLast="45" xr6:coauthVersionMax="45" xr10:uidLastSave="{00000000-0000-0000-0000-000000000000}"/>
  <bookViews>
    <workbookView xWindow="-120" yWindow="-120" windowWidth="38640" windowHeight="21390" activeTab="3" xr2:uid="{00000000-000D-0000-FFFF-FFFF00000000}"/>
  </bookViews>
  <sheets>
    <sheet name="ДОО" sheetId="2" r:id="rId1"/>
    <sheet name="ОО" sheetId="3" r:id="rId2"/>
    <sheet name="ОДО" sheetId="4" r:id="rId3"/>
    <sheet name="ДОО_диаграмма" sheetId="6" r:id="rId4"/>
    <sheet name="ОО_диаграмма" sheetId="7" r:id="rId5"/>
    <sheet name="ОДО_диаграмма" sheetId="8" r:id="rId6"/>
    <sheet name="Сводные данные" sheetId="5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2" l="1"/>
  <c r="T35" i="3"/>
  <c r="Q35" i="3"/>
  <c r="N35" i="3"/>
  <c r="K35" i="3"/>
  <c r="H35" i="3"/>
  <c r="E35" i="3"/>
  <c r="T30" i="3"/>
  <c r="Q30" i="3"/>
  <c r="N30" i="3"/>
  <c r="K30" i="3"/>
  <c r="H30" i="3"/>
  <c r="E30" i="3"/>
  <c r="T22" i="3"/>
  <c r="Q22" i="3"/>
  <c r="N22" i="3"/>
  <c r="K22" i="3"/>
  <c r="H22" i="3"/>
  <c r="E22" i="3"/>
  <c r="T19" i="3"/>
  <c r="Q19" i="3"/>
  <c r="N19" i="3"/>
  <c r="K19" i="3"/>
  <c r="H19" i="3"/>
  <c r="E19" i="3"/>
  <c r="T6" i="3"/>
  <c r="Q6" i="3"/>
  <c r="N6" i="3"/>
  <c r="K6" i="3"/>
  <c r="H6" i="3"/>
  <c r="E6" i="3"/>
  <c r="T29" i="2"/>
  <c r="T30" i="2"/>
  <c r="Q29" i="2"/>
  <c r="Q30" i="2"/>
  <c r="N29" i="2"/>
  <c r="N30" i="2"/>
  <c r="K29" i="2"/>
  <c r="K30" i="2"/>
  <c r="H29" i="2"/>
  <c r="H30" i="2"/>
  <c r="E29" i="2"/>
  <c r="E30" i="2"/>
  <c r="T4" i="2"/>
  <c r="Q4" i="2"/>
  <c r="N4" i="2"/>
  <c r="K4" i="2"/>
  <c r="H4" i="2"/>
  <c r="E4" i="2"/>
  <c r="I7" i="5" l="1"/>
  <c r="F8" i="5"/>
  <c r="C8" i="5"/>
  <c r="C7" i="5"/>
  <c r="B3" i="8"/>
  <c r="B4" i="7"/>
  <c r="G42" i="2"/>
  <c r="D5" i="5" s="1"/>
  <c r="T4" i="3"/>
  <c r="T5" i="3"/>
  <c r="T7" i="3"/>
  <c r="T8" i="3"/>
  <c r="T9" i="3"/>
  <c r="T10" i="3"/>
  <c r="T11" i="3"/>
  <c r="T12" i="3"/>
  <c r="T13" i="3"/>
  <c r="T14" i="3"/>
  <c r="T15" i="3"/>
  <c r="T16" i="3"/>
  <c r="T17" i="3"/>
  <c r="T18" i="3"/>
  <c r="T20" i="3"/>
  <c r="T21" i="3"/>
  <c r="T23" i="3"/>
  <c r="T24" i="3"/>
  <c r="T25" i="3"/>
  <c r="T26" i="3"/>
  <c r="T27" i="3"/>
  <c r="T28" i="3"/>
  <c r="T29" i="3"/>
  <c r="T31" i="3"/>
  <c r="T32" i="3"/>
  <c r="T33" i="3"/>
  <c r="T34" i="3"/>
  <c r="T3" i="3"/>
  <c r="Q4" i="3"/>
  <c r="Q5" i="3"/>
  <c r="Q7" i="3"/>
  <c r="Q8" i="3"/>
  <c r="Q9" i="3"/>
  <c r="Q10" i="3"/>
  <c r="Q11" i="3"/>
  <c r="Q12" i="3"/>
  <c r="Q13" i="3"/>
  <c r="Q14" i="3"/>
  <c r="Q15" i="3"/>
  <c r="Q16" i="3"/>
  <c r="Q17" i="3"/>
  <c r="Q18" i="3"/>
  <c r="Q20" i="3"/>
  <c r="Q21" i="3"/>
  <c r="Q23" i="3"/>
  <c r="Q24" i="3"/>
  <c r="Q25" i="3"/>
  <c r="Q26" i="3"/>
  <c r="Q27" i="3"/>
  <c r="Q28" i="3"/>
  <c r="Q29" i="3"/>
  <c r="Q31" i="3"/>
  <c r="Q32" i="3"/>
  <c r="Q33" i="3"/>
  <c r="Q34" i="3"/>
  <c r="Q3" i="3"/>
  <c r="N4" i="3"/>
  <c r="N5" i="3"/>
  <c r="N7" i="3"/>
  <c r="N8" i="3"/>
  <c r="N9" i="3"/>
  <c r="N10" i="3"/>
  <c r="N11" i="3"/>
  <c r="N12" i="3"/>
  <c r="N13" i="3"/>
  <c r="N14" i="3"/>
  <c r="N15" i="3"/>
  <c r="N16" i="3"/>
  <c r="N17" i="3"/>
  <c r="N18" i="3"/>
  <c r="N20" i="3"/>
  <c r="N21" i="3"/>
  <c r="N23" i="3"/>
  <c r="N24" i="3"/>
  <c r="N25" i="3"/>
  <c r="N26" i="3"/>
  <c r="N27" i="3"/>
  <c r="N28" i="3"/>
  <c r="N29" i="3"/>
  <c r="N31" i="3"/>
  <c r="N32" i="3"/>
  <c r="N33" i="3"/>
  <c r="N34" i="3"/>
  <c r="N3" i="3"/>
  <c r="K4" i="3"/>
  <c r="K5" i="3"/>
  <c r="K7" i="3"/>
  <c r="K8" i="3"/>
  <c r="K9" i="3"/>
  <c r="K10" i="3"/>
  <c r="K11" i="3"/>
  <c r="K12" i="3"/>
  <c r="K13" i="3"/>
  <c r="K14" i="3"/>
  <c r="K15" i="3"/>
  <c r="K16" i="3"/>
  <c r="K17" i="3"/>
  <c r="K18" i="3"/>
  <c r="K20" i="3"/>
  <c r="K21" i="3"/>
  <c r="K23" i="3"/>
  <c r="K24" i="3"/>
  <c r="K25" i="3"/>
  <c r="K26" i="3"/>
  <c r="K27" i="3"/>
  <c r="K28" i="3"/>
  <c r="K29" i="3"/>
  <c r="K31" i="3"/>
  <c r="K32" i="3"/>
  <c r="K33" i="3"/>
  <c r="K34" i="3"/>
  <c r="H28" i="3"/>
  <c r="E28" i="3"/>
  <c r="H4" i="3"/>
  <c r="H5" i="3"/>
  <c r="H7" i="3"/>
  <c r="H8" i="3"/>
  <c r="H9" i="3"/>
  <c r="H10" i="3"/>
  <c r="H11" i="3"/>
  <c r="H12" i="3"/>
  <c r="H13" i="3"/>
  <c r="H14" i="3"/>
  <c r="H15" i="3"/>
  <c r="H16" i="3"/>
  <c r="H17" i="3"/>
  <c r="H18" i="3"/>
  <c r="H20" i="3"/>
  <c r="H21" i="3"/>
  <c r="H23" i="3"/>
  <c r="H24" i="3"/>
  <c r="H25" i="3"/>
  <c r="H26" i="3"/>
  <c r="H27" i="3"/>
  <c r="H29" i="3"/>
  <c r="H31" i="3"/>
  <c r="H32" i="3"/>
  <c r="H33" i="3"/>
  <c r="H34" i="3"/>
  <c r="H3" i="3"/>
  <c r="C36" i="3"/>
  <c r="C6" i="5" s="1"/>
  <c r="E5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3" i="3"/>
  <c r="E24" i="3"/>
  <c r="E25" i="3"/>
  <c r="E26" i="3"/>
  <c r="E27" i="3"/>
  <c r="E29" i="3"/>
  <c r="E31" i="3"/>
  <c r="E32" i="3"/>
  <c r="E33" i="3"/>
  <c r="E34" i="3"/>
  <c r="E4" i="3"/>
  <c r="V5" i="4"/>
  <c r="I9" i="5" s="1"/>
  <c r="U5" i="4"/>
  <c r="I8" i="5" s="1"/>
  <c r="S5" i="4"/>
  <c r="R5" i="4"/>
  <c r="P5" i="4"/>
  <c r="G9" i="5" s="1"/>
  <c r="O5" i="4"/>
  <c r="F3" i="8" s="1"/>
  <c r="M5" i="4"/>
  <c r="E4" i="8" s="1"/>
  <c r="L5" i="4"/>
  <c r="E3" i="8" s="1"/>
  <c r="J5" i="4"/>
  <c r="D4" i="8" s="1"/>
  <c r="I5" i="4"/>
  <c r="E8" i="5" s="1"/>
  <c r="G5" i="4"/>
  <c r="D9" i="5" s="1"/>
  <c r="F5" i="4"/>
  <c r="D8" i="5" s="1"/>
  <c r="C5" i="4"/>
  <c r="W4" i="4"/>
  <c r="W5" i="4" s="1"/>
  <c r="W3" i="4"/>
  <c r="T4" i="4"/>
  <c r="T3" i="4"/>
  <c r="Q4" i="4"/>
  <c r="Q3" i="4"/>
  <c r="N4" i="4"/>
  <c r="N3" i="4"/>
  <c r="K4" i="4"/>
  <c r="K3" i="4"/>
  <c r="K5" i="4" s="1"/>
  <c r="H4" i="4"/>
  <c r="H3" i="4"/>
  <c r="E4" i="4"/>
  <c r="E3" i="4"/>
  <c r="T5" i="4"/>
  <c r="Q5" i="4"/>
  <c r="V42" i="2"/>
  <c r="I5" i="5" s="1"/>
  <c r="I11" i="5" s="1"/>
  <c r="D5" i="4"/>
  <c r="C9" i="5" s="1"/>
  <c r="V36" i="3"/>
  <c r="U36" i="3"/>
  <c r="I6" i="5" s="1"/>
  <c r="S36" i="3"/>
  <c r="R36" i="3"/>
  <c r="P36" i="3"/>
  <c r="G7" i="5" s="1"/>
  <c r="O36" i="3"/>
  <c r="G6" i="5" s="1"/>
  <c r="M36" i="3"/>
  <c r="E4" i="7" s="1"/>
  <c r="L36" i="3"/>
  <c r="E3" i="7" s="1"/>
  <c r="J36" i="3"/>
  <c r="D4" i="7" s="1"/>
  <c r="I36" i="3"/>
  <c r="E6" i="5" s="1"/>
  <c r="G36" i="3"/>
  <c r="C4" i="7" s="1"/>
  <c r="F36" i="3"/>
  <c r="D6" i="5" s="1"/>
  <c r="D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K3" i="3"/>
  <c r="E3" i="3"/>
  <c r="U42" i="2"/>
  <c r="I4" i="5" s="1"/>
  <c r="I10" i="5" s="1"/>
  <c r="S42" i="2"/>
  <c r="P42" i="2"/>
  <c r="F4" i="6" s="1"/>
  <c r="O42" i="2"/>
  <c r="M42" i="2"/>
  <c r="E4" i="6" s="1"/>
  <c r="L42" i="2"/>
  <c r="F4" i="5" s="1"/>
  <c r="J42" i="2"/>
  <c r="D4" i="6" s="1"/>
  <c r="I42" i="2"/>
  <c r="D3" i="6" s="1"/>
  <c r="F42" i="2"/>
  <c r="D4" i="5" s="1"/>
  <c r="D42" i="2"/>
  <c r="B4" i="6" s="1"/>
  <c r="C42" i="2"/>
  <c r="C4" i="5" s="1"/>
  <c r="W41" i="2"/>
  <c r="T41" i="2"/>
  <c r="Q41" i="2"/>
  <c r="N41" i="2"/>
  <c r="K41" i="2"/>
  <c r="H41" i="2"/>
  <c r="E41" i="2"/>
  <c r="W40" i="2"/>
  <c r="T40" i="2"/>
  <c r="Q40" i="2"/>
  <c r="N40" i="2"/>
  <c r="K40" i="2"/>
  <c r="H40" i="2"/>
  <c r="E40" i="2"/>
  <c r="W39" i="2"/>
  <c r="T39" i="2"/>
  <c r="Q39" i="2"/>
  <c r="N39" i="2"/>
  <c r="K39" i="2"/>
  <c r="H39" i="2"/>
  <c r="E39" i="2"/>
  <c r="W38" i="2"/>
  <c r="T38" i="2"/>
  <c r="Q38" i="2"/>
  <c r="N38" i="2"/>
  <c r="K38" i="2"/>
  <c r="H38" i="2"/>
  <c r="E38" i="2"/>
  <c r="W37" i="2"/>
  <c r="T37" i="2"/>
  <c r="Q37" i="2"/>
  <c r="N37" i="2"/>
  <c r="K37" i="2"/>
  <c r="H37" i="2"/>
  <c r="E37" i="2"/>
  <c r="W36" i="2"/>
  <c r="T36" i="2"/>
  <c r="Q36" i="2"/>
  <c r="N36" i="2"/>
  <c r="K36" i="2"/>
  <c r="H36" i="2"/>
  <c r="E36" i="2"/>
  <c r="W35" i="2"/>
  <c r="T35" i="2"/>
  <c r="Q35" i="2"/>
  <c r="N35" i="2"/>
  <c r="K35" i="2"/>
  <c r="H35" i="2"/>
  <c r="E35" i="2"/>
  <c r="W34" i="2"/>
  <c r="T34" i="2"/>
  <c r="Q34" i="2"/>
  <c r="N34" i="2"/>
  <c r="K34" i="2"/>
  <c r="H34" i="2"/>
  <c r="E34" i="2"/>
  <c r="W33" i="2"/>
  <c r="T33" i="2"/>
  <c r="Q33" i="2"/>
  <c r="N33" i="2"/>
  <c r="K33" i="2"/>
  <c r="H33" i="2"/>
  <c r="E33" i="2"/>
  <c r="W32" i="2"/>
  <c r="T32" i="2"/>
  <c r="Q32" i="2"/>
  <c r="N32" i="2"/>
  <c r="K32" i="2"/>
  <c r="H32" i="2"/>
  <c r="E32" i="2"/>
  <c r="W31" i="2"/>
  <c r="T31" i="2"/>
  <c r="Q31" i="2"/>
  <c r="N31" i="2"/>
  <c r="K31" i="2"/>
  <c r="H31" i="2"/>
  <c r="E31" i="2"/>
  <c r="W30" i="2"/>
  <c r="W29" i="2"/>
  <c r="W28" i="2"/>
  <c r="T28" i="2"/>
  <c r="Q28" i="2"/>
  <c r="N28" i="2"/>
  <c r="K28" i="2"/>
  <c r="H28" i="2"/>
  <c r="E28" i="2"/>
  <c r="W27" i="2"/>
  <c r="T27" i="2"/>
  <c r="Q27" i="2"/>
  <c r="N27" i="2"/>
  <c r="K27" i="2"/>
  <c r="H27" i="2"/>
  <c r="E27" i="2"/>
  <c r="W26" i="2"/>
  <c r="T26" i="2"/>
  <c r="Q26" i="2"/>
  <c r="N26" i="2"/>
  <c r="K26" i="2"/>
  <c r="H26" i="2"/>
  <c r="E26" i="2"/>
  <c r="W25" i="2"/>
  <c r="T25" i="2"/>
  <c r="Q25" i="2"/>
  <c r="N25" i="2"/>
  <c r="K25" i="2"/>
  <c r="H25" i="2"/>
  <c r="E25" i="2"/>
  <c r="W24" i="2"/>
  <c r="T24" i="2"/>
  <c r="Q24" i="2"/>
  <c r="N24" i="2"/>
  <c r="K24" i="2"/>
  <c r="H24" i="2"/>
  <c r="E24" i="2"/>
  <c r="W23" i="2"/>
  <c r="T23" i="2"/>
  <c r="Q23" i="2"/>
  <c r="N23" i="2"/>
  <c r="K23" i="2"/>
  <c r="H23" i="2"/>
  <c r="E23" i="2"/>
  <c r="W22" i="2"/>
  <c r="T22" i="2"/>
  <c r="Q22" i="2"/>
  <c r="N22" i="2"/>
  <c r="K22" i="2"/>
  <c r="H22" i="2"/>
  <c r="E22" i="2"/>
  <c r="W21" i="2"/>
  <c r="T21" i="2"/>
  <c r="Q21" i="2"/>
  <c r="N21" i="2"/>
  <c r="K21" i="2"/>
  <c r="H21" i="2"/>
  <c r="E21" i="2"/>
  <c r="W20" i="2"/>
  <c r="T20" i="2"/>
  <c r="Q20" i="2"/>
  <c r="N20" i="2"/>
  <c r="K20" i="2"/>
  <c r="H20" i="2"/>
  <c r="E20" i="2"/>
  <c r="W19" i="2"/>
  <c r="T19" i="2"/>
  <c r="Q19" i="2"/>
  <c r="N19" i="2"/>
  <c r="K19" i="2"/>
  <c r="H19" i="2"/>
  <c r="E19" i="2"/>
  <c r="W18" i="2"/>
  <c r="T18" i="2"/>
  <c r="Q18" i="2"/>
  <c r="N18" i="2"/>
  <c r="K18" i="2"/>
  <c r="H18" i="2"/>
  <c r="E18" i="2"/>
  <c r="W17" i="2"/>
  <c r="T17" i="2"/>
  <c r="Q17" i="2"/>
  <c r="N17" i="2"/>
  <c r="K17" i="2"/>
  <c r="H17" i="2"/>
  <c r="E17" i="2"/>
  <c r="W16" i="2"/>
  <c r="T16" i="2"/>
  <c r="Q16" i="2"/>
  <c r="N16" i="2"/>
  <c r="K16" i="2"/>
  <c r="H16" i="2"/>
  <c r="E16" i="2"/>
  <c r="W15" i="2"/>
  <c r="T15" i="2"/>
  <c r="Q15" i="2"/>
  <c r="N15" i="2"/>
  <c r="K15" i="2"/>
  <c r="H15" i="2"/>
  <c r="E15" i="2"/>
  <c r="W14" i="2"/>
  <c r="T14" i="2"/>
  <c r="Q14" i="2"/>
  <c r="N14" i="2"/>
  <c r="K14" i="2"/>
  <c r="H14" i="2"/>
  <c r="E14" i="2"/>
  <c r="W13" i="2"/>
  <c r="T13" i="2"/>
  <c r="Q13" i="2"/>
  <c r="N13" i="2"/>
  <c r="K13" i="2"/>
  <c r="H13" i="2"/>
  <c r="E13" i="2"/>
  <c r="W12" i="2"/>
  <c r="T12" i="2"/>
  <c r="Q12" i="2"/>
  <c r="N12" i="2"/>
  <c r="K12" i="2"/>
  <c r="H12" i="2"/>
  <c r="E12" i="2"/>
  <c r="W11" i="2"/>
  <c r="T11" i="2"/>
  <c r="Q11" i="2"/>
  <c r="N11" i="2"/>
  <c r="K11" i="2"/>
  <c r="H11" i="2"/>
  <c r="E11" i="2"/>
  <c r="W10" i="2"/>
  <c r="T10" i="2"/>
  <c r="Q10" i="2"/>
  <c r="N10" i="2"/>
  <c r="K10" i="2"/>
  <c r="H10" i="2"/>
  <c r="E10" i="2"/>
  <c r="W9" i="2"/>
  <c r="T9" i="2"/>
  <c r="Q9" i="2"/>
  <c r="N9" i="2"/>
  <c r="K9" i="2"/>
  <c r="H9" i="2"/>
  <c r="E9" i="2"/>
  <c r="W8" i="2"/>
  <c r="T8" i="2"/>
  <c r="Q8" i="2"/>
  <c r="N8" i="2"/>
  <c r="K8" i="2"/>
  <c r="H8" i="2"/>
  <c r="E8" i="2"/>
  <c r="W7" i="2"/>
  <c r="T7" i="2"/>
  <c r="Q7" i="2"/>
  <c r="N7" i="2"/>
  <c r="K7" i="2"/>
  <c r="H7" i="2"/>
  <c r="E7" i="2"/>
  <c r="W6" i="2"/>
  <c r="T6" i="2"/>
  <c r="Q6" i="2"/>
  <c r="N6" i="2"/>
  <c r="K6" i="2"/>
  <c r="H6" i="2"/>
  <c r="E6" i="2"/>
  <c r="W5" i="2"/>
  <c r="T5" i="2"/>
  <c r="Q5" i="2"/>
  <c r="N5" i="2"/>
  <c r="K5" i="2"/>
  <c r="H5" i="2"/>
  <c r="E5" i="2"/>
  <c r="W4" i="2"/>
  <c r="W3" i="2"/>
  <c r="T3" i="2"/>
  <c r="Q3" i="2"/>
  <c r="N3" i="2"/>
  <c r="K3" i="2"/>
  <c r="H3" i="2"/>
  <c r="E3" i="2"/>
  <c r="K42" i="2" l="1"/>
  <c r="Q42" i="2"/>
  <c r="G4" i="5"/>
  <c r="F3" i="6"/>
  <c r="H36" i="3"/>
  <c r="C4" i="6"/>
  <c r="F4" i="7"/>
  <c r="F4" i="8"/>
  <c r="C5" i="5"/>
  <c r="E9" i="5"/>
  <c r="H9" i="5" s="1"/>
  <c r="B4" i="8"/>
  <c r="C3" i="8"/>
  <c r="E4" i="5"/>
  <c r="D7" i="5"/>
  <c r="H7" i="5" s="1"/>
  <c r="F9" i="5"/>
  <c r="E5" i="4"/>
  <c r="C4" i="8"/>
  <c r="D3" i="8"/>
  <c r="E5" i="5"/>
  <c r="E7" i="5"/>
  <c r="G8" i="5"/>
  <c r="H8" i="5" s="1"/>
  <c r="W42" i="2"/>
  <c r="N42" i="2"/>
  <c r="H42" i="2"/>
  <c r="F5" i="5"/>
  <c r="F11" i="5" s="1"/>
  <c r="F7" i="5"/>
  <c r="E42" i="2"/>
  <c r="T42" i="2"/>
  <c r="H4" i="5"/>
  <c r="G5" i="5"/>
  <c r="G11" i="5" s="1"/>
  <c r="F6" i="5"/>
  <c r="F3" i="7"/>
  <c r="G10" i="5"/>
  <c r="F10" i="5"/>
  <c r="D3" i="7"/>
  <c r="E10" i="5"/>
  <c r="H6" i="5"/>
  <c r="C3" i="7"/>
  <c r="D10" i="5"/>
  <c r="C10" i="5"/>
  <c r="B3" i="7"/>
  <c r="B3" i="6"/>
  <c r="E3" i="6"/>
  <c r="C3" i="6"/>
  <c r="K36" i="3"/>
  <c r="N5" i="4"/>
  <c r="H5" i="4"/>
  <c r="E36" i="3"/>
  <c r="W36" i="3"/>
  <c r="T36" i="3"/>
  <c r="N36" i="3"/>
  <c r="Q36" i="3"/>
  <c r="E11" i="5" l="1"/>
  <c r="D11" i="5"/>
  <c r="C11" i="5"/>
  <c r="H11" i="5" s="1"/>
  <c r="H5" i="5"/>
  <c r="H10" i="5"/>
</calcChain>
</file>

<file path=xl/sharedStrings.xml><?xml version="1.0" encoding="utf-8"?>
<sst xmlns="http://schemas.openxmlformats.org/spreadsheetml/2006/main" count="214" uniqueCount="101">
  <si>
    <t>Наименование организации</t>
  </si>
  <si>
    <t>Средний показатель уровня удовлетворенности качеством условий осуществления образовательной деятельности (%)</t>
  </si>
  <si>
    <t>МБДОУ ДС № 54 «Катюша»</t>
  </si>
  <si>
    <t>МБДОУ ДС № 67 «Умка»</t>
  </si>
  <si>
    <t>МБДОУ ДС № 79 «Голосистое горлышко»</t>
  </si>
  <si>
    <t>МБДОУ ДС № 7 «Жар-птица»</t>
  </si>
  <si>
    <t>МАДОУ г. Нижневартовска ДС № 86 «Былинушка»</t>
  </si>
  <si>
    <t>МАДОУ г. Нижневартовска ДС № 80 «Светлячок»</t>
  </si>
  <si>
    <t>МАДОУ г. Нижневартовска ДС № 83 «Жемчужина»</t>
  </si>
  <si>
    <t>МБДОУ ДС № 47 «Успех»</t>
  </si>
  <si>
    <t>МБДОУ ДС № 56 «Северяночка»</t>
  </si>
  <si>
    <t>МАДОУ г. Нижневартовска ДС № 71 «Радость»</t>
  </si>
  <si>
    <t>МБДОУ ДС № 8 «Снеговичок»</t>
  </si>
  <si>
    <t>МАДОУ г. Нижневартовска ДС № 77 «Эрудит»</t>
  </si>
  <si>
    <t>МАДОУ г. Нижневартовска ДС № 90 «Айболит»</t>
  </si>
  <si>
    <t>МБДОУ ДС № 27 «Филиппок»</t>
  </si>
  <si>
    <t>МБДОУ ДС № 31 «Медвежонок»</t>
  </si>
  <si>
    <t>МБДОУ ДС № 9 «Малахитовая шкатулка»</t>
  </si>
  <si>
    <t>МАДОУ г. Нижневартовска ДС № 78 «Серебряное копытце»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</si>
  <si>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</si>
  <si>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</si>
  <si>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</si>
  <si>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 работников организации (%)</t>
  </si>
  <si>
    <t>5. Удовлетворенность условиями осуществления образовательной деятельности организаций (%)</t>
  </si>
  <si>
    <t>Кол-во респондентов</t>
  </si>
  <si>
    <t>МАДОУ г. Нижневартовска ДС № 4 «Сказка»</t>
  </si>
  <si>
    <t>МАДОУ г. Нижневартовска ДС № 5 «Мечта»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</si>
  <si>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</si>
  <si>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</si>
  <si>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</si>
  <si>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</si>
  <si>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</si>
  <si>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МАДОУ г. Нижневартовска ДС № 29 «Ёлочка»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</si>
  <si>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</si>
  <si>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</si>
  <si>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</si>
  <si>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</si>
  <si>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</si>
  <si>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</si>
  <si>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МАДОУ г. Нижневартовска ДС № 48 «Золотой петушок»</t>
  </si>
  <si>
    <t>МАДОУ г. Нижневартовска ДС № 49 «Родничок»</t>
  </si>
  <si>
    <t>МАДОУ г. Нижневартовска ДС № 52 «Самолетик»</t>
  </si>
  <si>
    <t>МАДОУ г. Нижневартовска ДС № 61 «Соловушка»</t>
  </si>
  <si>
    <t>МАДОУ г. Нижневартовска ДС № 62 «Журавушка»</t>
  </si>
  <si>
    <t>МАДОУ г. Нижневартовска ДС № 66 «Забавушка»</t>
  </si>
  <si>
    <t>МАДОУ г. Нижневартовска ДС № 68 «Ромашка»</t>
  </si>
  <si>
    <t>МАДОУ г. Нижневартовска ДС № 69 «Светофорчик»</t>
  </si>
  <si>
    <t>№ п/п</t>
  </si>
  <si>
    <t>2 полугодие 2019 года</t>
  </si>
  <si>
    <t>1 полугодие 2020 года</t>
  </si>
  <si>
    <t>Динамика изменений показателя</t>
  </si>
  <si>
    <t>ИТОГО</t>
  </si>
  <si>
    <t>МАУДО г. Нижневартовска «ЦДиЮТТ «Патриот»</t>
  </si>
  <si>
    <t>МАУДО г. Нижневартовска «ЦДТ»</t>
  </si>
  <si>
    <t>МБОУ «СШ № 1 им. А.В. Войналовича»</t>
  </si>
  <si>
    <t>МБОУ «СШ № 2 - многопрофильная им. Е.И. Куропаткина»</t>
  </si>
  <si>
    <t>МБОУ «СШ № 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</si>
  <si>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</si>
  <si>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</si>
  <si>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</si>
  <si>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</si>
  <si>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</si>
  <si>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</si>
  <si>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</si>
  <si>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</si>
  <si>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</si>
  <si>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</si>
  <si>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«СШ № 15»</t>
  </si>
  <si>
    <t>МБОУ «СШ № 17»</t>
  </si>
  <si>
    <t>МБОУ «СШ № 18»</t>
  </si>
  <si>
    <t>МБОУ «СШ № 19»</t>
  </si>
  <si>
    <t>МБОУ «СШ № 21»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</si>
  <si>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</si>
  <si>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</si>
  <si>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</si>
  <si>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</si>
  <si>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</si>
  <si>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</si>
  <si>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</si>
  <si>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</si>
  <si>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40»</t>
  </si>
  <si>
    <t>МБОУ «СШ № 42»</t>
  </si>
  <si>
    <t>МБОУ «СШ № 43»</t>
  </si>
  <si>
    <t>МБОУ «Лицей»</t>
  </si>
  <si>
    <t>МБОУ «Лицей № 2»</t>
  </si>
  <si>
    <t>МБОУ «Гимназия № 1»</t>
  </si>
  <si>
    <t>МБОУ «Гимназия № 2»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</si>
  <si>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</si>
  <si>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</si>
  <si>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</si>
  <si>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Средний показатель уровня удовлетворенности качеством условий осуществления образовательной деятельности</t>
  </si>
  <si>
    <t>1 полугодие 2020</t>
  </si>
  <si>
    <t>2 полугодие 2019</t>
  </si>
  <si>
    <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t>
  </si>
  <si>
    <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t>
  </si>
  <si>
    <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t>
  </si>
  <si>
    <t>Тип организаций</t>
  </si>
  <si>
    <t>Направления</t>
  </si>
  <si>
    <t>Период</t>
  </si>
  <si>
    <t xml:space="preserve">Сводные данные уровней удовлетворенности качеством условий осуществления образовательной деятельности для образовательных организаций города г. Нижневартовска </t>
  </si>
  <si>
    <t>Количество респондентов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</si>
</sst>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2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</a:t>
            </a:r>
            <a:endParaRPr lang="en-US" sz="1000">
              <a:effectLst/>
            </a:endParaRPr>
          </a:p>
          <a:p>
            <a:pPr>
              <a:defRPr sz="1000"/>
            </a:pPr>
            <a:r>
              <a:rPr lang="ru-RU" sz="1000" b="1" i="0" baseline="0">
                <a:effectLst/>
              </a:rPr>
              <a:t>организациях г. Нижневартовска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[1]ДОО_диаграмма!$A$3</c:f>
              <c:strCache>
                <c:ptCount val="1"/>
                <c:pt idx="0">
                  <c:v>2 полугодие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[1]ДОО_диаграмма!$B$2:$F$2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[1]ДОО_диаграмма!$B$3:$F$3</c:f>
              <c:numCache>
                <c:formatCode>General</c:formatCode>
                <c:ptCount val="5"/>
                <c:pt idx="0">
                  <c:v>93.169743589743604</c:v>
                </c:pt>
                <c:pt idx="1">
                  <c:v>96.765641025641031</c:v>
                </c:pt>
                <c:pt idx="2">
                  <c:v>93.896410256410263</c:v>
                </c:pt>
                <c:pt idx="3">
                  <c:v>98.156410256410254</c:v>
                </c:pt>
                <c:pt idx="4">
                  <c:v>97.585641025641038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F75-8D94-E86B2A385387}"/>
            </c:ext>
          </c:extLst>
        </c:ser>
        <c:ser>
          <c:idx val="1"/>
          <c:order val="1"/>
          <c:tx>
            <c:strRef>
              <c:f>[1]ДОО_диаграмма!$A$4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[1]ДОО_диаграмма!$B$2:$F$2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[1]ДОО_диаграмма!$B$4:$F$4</c:f>
              <c:numCache>
                <c:formatCode>General</c:formatCode>
                <c:ptCount val="5"/>
                <c:pt idx="0">
                  <c:v>97.87</c:v>
                </c:pt>
                <c:pt idx="1">
                  <c:v>97.23</c:v>
                </c:pt>
                <c:pt idx="2">
                  <c:v>95.031282051282048</c:v>
                </c:pt>
                <c:pt idx="3">
                  <c:v>98.331538461538472</c:v>
                </c:pt>
                <c:pt idx="4">
                  <c:v>97.895897435897467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8-4F75-8D94-E86B2A3853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18513855"/>
        <c:axId val="813675471"/>
      </c:barChart>
      <c:catAx>
        <c:axId val="8185138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675471"/>
        <c:crosses val="autoZero"/>
        <c:auto val="1"/>
        <c:lblAlgn val="ctr"/>
        <c:lblOffset val="100"/>
        <c:noMultiLvlLbl val="0"/>
      </c:catAx>
      <c:valAx>
        <c:axId val="813675471"/>
        <c:scaling>
          <c:orientation val="minMax"/>
          <c:max val="100"/>
          <c:min val="0"/>
        </c:scaling>
        <c:delete val="1"/>
        <c:axPos val="t"/>
        <c:numFmt formatCode="General" sourceLinked="1"/>
        <c:majorTickMark val="none"/>
        <c:minorTickMark val="none"/>
        <c:tickLblPos val="nextTo"/>
        <c:crossAx val="8185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50" b="1"/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</a:p>
        </c:rich>
      </c:tx>
      <c:layout>
        <c:manualLayout>
          <c:xMode val="edge"/>
          <c:yMode val="edge"/>
          <c:x val="0.10167258911636615"/>
          <c:y val="1.7185819759091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ОО_диаграмма!$A$3</c:f>
              <c:strCache>
                <c:ptCount val="1"/>
                <c:pt idx="0">
                  <c:v>2 полугодие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ОО_диаграмма!$B$3:$F$3</c:f>
              <c:numCache>
                <c:formatCode>0.00</c:formatCode>
                <c:ptCount val="5"/>
                <c:pt idx="0">
                  <c:v>90.944242424242447</c:v>
                </c:pt>
                <c:pt idx="1">
                  <c:v>87.061212121212122</c:v>
                </c:pt>
                <c:pt idx="2">
                  <c:v>82.839696969696988</c:v>
                </c:pt>
                <c:pt idx="3">
                  <c:v>91.374848484848499</c:v>
                </c:pt>
                <c:pt idx="4">
                  <c:v>87.916363636363613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A-48BF-9153-C82B77D21D11}"/>
            </c:ext>
          </c:extLst>
        </c:ser>
        <c:ser>
          <c:idx val="1"/>
          <c:order val="1"/>
          <c:tx>
            <c:strRef>
              <c:f>ОО_диаграмма!$A$4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ОО_диаграмма!$B$4:$F$4</c:f>
              <c:numCache>
                <c:formatCode>0.00</c:formatCode>
                <c:ptCount val="5"/>
                <c:pt idx="0">
                  <c:v>89.826060606060565</c:v>
                </c:pt>
                <c:pt idx="1">
                  <c:v>87.190606060606072</c:v>
                </c:pt>
                <c:pt idx="2">
                  <c:v>83.220303030303029</c:v>
                </c:pt>
                <c:pt idx="3">
                  <c:v>91.306666666666672</c:v>
                </c:pt>
                <c:pt idx="4">
                  <c:v>88.446060606060584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A-48BF-9153-C82B77D21D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3527680"/>
        <c:axId val="73529216"/>
      </c:barChart>
      <c:catAx>
        <c:axId val="7352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9216"/>
        <c:crosses val="autoZero"/>
        <c:auto val="1"/>
        <c:lblAlgn val="ctr"/>
        <c:lblOffset val="100"/>
        <c:noMultiLvlLbl val="0"/>
      </c:catAx>
      <c:valAx>
        <c:axId val="73529216"/>
        <c:scaling>
          <c:orientation val="minMax"/>
        </c:scaling>
        <c:delete val="1"/>
        <c:axPos val="t"/>
        <c:numFmt formatCode="0.00" sourceLinked="1"/>
        <c:majorTickMark val="none"/>
        <c:minorTickMark val="none"/>
        <c:tickLblPos val="none"/>
        <c:crossAx val="7352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</a:t>
            </a:r>
          </a:p>
          <a:p>
            <a:pPr>
              <a:defRPr sz="1000" b="1"/>
            </a:pPr>
            <a:r>
              <a:rPr lang="ru-RU" sz="1000" b="1" i="0" baseline="0">
                <a:effectLst/>
              </a:rPr>
              <a:t>г. Нижневартовска</a:t>
            </a:r>
            <a:endParaRPr lang="en-US" sz="10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ОДО_диаграмма!$A$3</c:f>
              <c:strCache>
                <c:ptCount val="1"/>
                <c:pt idx="0">
                  <c:v>2 полугодие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ОДО_диаграмма!$B$2:$F$2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ОДО_диаграмма!$B$3:$F$3</c:f>
              <c:numCache>
                <c:formatCode>0.00</c:formatCode>
                <c:ptCount val="5"/>
                <c:pt idx="0">
                  <c:v>94.075000000000003</c:v>
                </c:pt>
                <c:pt idx="1">
                  <c:v>91.585000000000008</c:v>
                </c:pt>
                <c:pt idx="2">
                  <c:v>80.965000000000003</c:v>
                </c:pt>
                <c:pt idx="3">
                  <c:v>95.715000000000003</c:v>
                </c:pt>
                <c:pt idx="4">
                  <c:v>95.325000000000003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F-4FEF-98A7-4961C3BBA352}"/>
            </c:ext>
          </c:extLst>
        </c:ser>
        <c:ser>
          <c:idx val="1"/>
          <c:order val="1"/>
          <c:tx>
            <c:strRef>
              <c:f>ОДО_диаграмма!$A$4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ОДО_диаграмма!$B$2:$F$2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ОДО_диаграмма!$B$4:$F$4</c:f>
              <c:numCache>
                <c:formatCode>0.00</c:formatCode>
                <c:ptCount val="5"/>
                <c:pt idx="0">
                  <c:v>93.97</c:v>
                </c:pt>
                <c:pt idx="1">
                  <c:v>93.435000000000002</c:v>
                </c:pt>
                <c:pt idx="2">
                  <c:v>85.814999999999998</c:v>
                </c:pt>
                <c:pt idx="3">
                  <c:v>97.164999999999992</c:v>
                </c:pt>
                <c:pt idx="4">
                  <c:v>96.555000000000007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F-4FEF-98A7-4961C3BBA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696768"/>
        <c:axId val="115698304"/>
      </c:barChart>
      <c:catAx>
        <c:axId val="115696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8304"/>
        <c:crosses val="autoZero"/>
        <c:auto val="1"/>
        <c:lblAlgn val="ctr"/>
        <c:lblOffset val="100"/>
        <c:noMultiLvlLbl val="0"/>
      </c:catAx>
      <c:valAx>
        <c:axId val="115698304"/>
        <c:scaling>
          <c:orientation val="minMax"/>
        </c:scaling>
        <c:delete val="1"/>
        <c:axPos val="t"/>
        <c:numFmt formatCode="0.00" sourceLinked="1"/>
        <c:majorTickMark val="none"/>
        <c:minorTickMark val="none"/>
        <c:tickLblPos val="none"/>
        <c:crossAx val="1156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'Сводные данные'!$B$10:$G$10</c15:sqref>
                  </c15:fullRef>
                  <c15:levelRef>
                    <c15:sqref>'Сводные данные'!$B$10</c15:sqref>
                  </c15:levelRef>
                </c:ext>
              </c:extLst>
              <c:f>'Сводные данные'!$B$10</c:f>
              <c:strCache>
                <c:ptCount val="6"/>
                <c:pt idx="0">
                  <c:v>2 полугодие 2019</c:v>
                </c:pt>
                <c:pt idx="1">
                  <c:v>92.73</c:v>
                </c:pt>
                <c:pt idx="2">
                  <c:v>91.80</c:v>
                </c:pt>
                <c:pt idx="3">
                  <c:v>85.90</c:v>
                </c:pt>
                <c:pt idx="4">
                  <c:v>95.08</c:v>
                </c:pt>
                <c:pt idx="5">
                  <c:v>93.61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данные'!$C$3:$G$3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'Сводные данные'!$C$10:$G$10</c:f>
              <c:numCache>
                <c:formatCode>0.00</c:formatCode>
                <c:ptCount val="5"/>
                <c:pt idx="0">
                  <c:v>92.729662004662018</c:v>
                </c:pt>
                <c:pt idx="1">
                  <c:v>91.803951048951049</c:v>
                </c:pt>
                <c:pt idx="2">
                  <c:v>85.900369075369099</c:v>
                </c:pt>
                <c:pt idx="3">
                  <c:v>95.082086247086252</c:v>
                </c:pt>
                <c:pt idx="4">
                  <c:v>93.609001554001551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3-4ED6-96E5-6C61F72EF8F5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'Сводные данные'!$B$11:$G$11</c15:sqref>
                  </c15:fullRef>
                  <c15:levelRef>
                    <c15:sqref>'Сводные данные'!$B$11</c15:sqref>
                  </c15:levelRef>
                </c:ext>
              </c:extLst>
              <c:f>'Сводные данные'!$B$11</c:f>
              <c:strCache>
                <c:ptCount val="6"/>
                <c:pt idx="0">
                  <c:v>1 полугодие 2020</c:v>
                </c:pt>
                <c:pt idx="1">
                  <c:v>93.89</c:v>
                </c:pt>
                <c:pt idx="2">
                  <c:v>92.62</c:v>
                </c:pt>
                <c:pt idx="3">
                  <c:v>88.02</c:v>
                </c:pt>
                <c:pt idx="4">
                  <c:v>95.60</c:v>
                </c:pt>
                <c:pt idx="5">
                  <c:v>94.30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данные'!$C$3:$G$3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'Сводные данные'!$C$11:$G$11</c:f>
              <c:numCache>
                <c:formatCode>0.00</c:formatCode>
                <c:ptCount val="5"/>
                <c:pt idx="0">
                  <c:v>93.888686868686861</c:v>
                </c:pt>
                <c:pt idx="1">
                  <c:v>92.618535353535364</c:v>
                </c:pt>
                <c:pt idx="2">
                  <c:v>88.022195027195025</c:v>
                </c:pt>
                <c:pt idx="3">
                  <c:v>95.601068376068383</c:v>
                </c:pt>
                <c:pt idx="4">
                  <c:v>94.29898601398601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3-4ED6-96E5-6C61F72EF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489024"/>
        <c:axId val="115503104"/>
      </c:barChart>
      <c:catAx>
        <c:axId val="11548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03104"/>
        <c:crosses val="autoZero"/>
        <c:auto val="1"/>
        <c:lblAlgn val="ctr"/>
        <c:lblOffset val="100"/>
        <c:noMultiLvlLbl val="0"/>
      </c:catAx>
      <c:valAx>
        <c:axId val="115503104"/>
        <c:scaling>
          <c:orientation val="minMax"/>
        </c:scaling>
        <c:delete val="1"/>
        <c:axPos val="t"/>
        <c:numFmt formatCode="0.00" sourceLinked="1"/>
        <c:majorTickMark val="none"/>
        <c:minorTickMark val="none"/>
        <c:tickLblPos val="none"/>
        <c:crossAx val="11548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Количество респондентов, принявших участие в определении уровня удовлетворенности качеством услуг дошкольного, общего и дополнительного образования г. Нижневартовска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A-481A-8A76-E78065999F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данные'!$B$10:$B$11</c:f>
              <c:strCache>
                <c:ptCount val="2"/>
                <c:pt idx="0">
                  <c:v>2 полугодие 2019</c:v>
                </c:pt>
                <c:pt idx="1">
                  <c:v>1 полугодие 2020</c:v>
                </c:pt>
              </c:strCache>
            </c:strRef>
          </c:cat>
          <c:val>
            <c:numRef>
              <c:f>'Сводные данные'!$I$10:$I$11</c:f>
              <c:numCache>
                <c:formatCode>General</c:formatCode>
                <c:ptCount val="2"/>
                <c:pt idx="0">
                  <c:v>11523</c:v>
                </c:pt>
                <c:pt idx="1">
                  <c:v>12349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A-481A-8A76-E7806599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542272"/>
        <c:axId val="115544064"/>
      </c:barChart>
      <c:catAx>
        <c:axId val="11554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44064"/>
        <c:crosses val="autoZero"/>
        <c:auto val="1"/>
        <c:lblAlgn val="ctr"/>
        <c:lblOffset val="100"/>
        <c:noMultiLvlLbl val="0"/>
      </c:catAx>
      <c:valAx>
        <c:axId val="115544064"/>
        <c:scaling>
          <c:orientation val="minMax"/>
          <c:min val="0"/>
        </c:scaling>
        <c:delete val="1"/>
        <c:axPos val="t"/>
        <c:numFmt formatCode="General" sourceLinked="1"/>
        <c:majorTickMark val="none"/>
        <c:minorTickMark val="none"/>
        <c:tickLblPos val="none"/>
        <c:crossAx val="11554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Показатель уровня удовлетворенности качеством условий осуществления образовательной деятельности</a:t>
            </a:r>
            <a:endParaRPr lang="en-US" sz="1000">
              <a:effectLst/>
            </a:endParaRPr>
          </a:p>
          <a:p>
            <a:pPr>
              <a:defRPr sz="1000"/>
            </a:pPr>
            <a:r>
              <a:rPr lang="ru-RU" sz="1000" b="1" i="0" baseline="0">
                <a:effectLst/>
              </a:rPr>
              <a:t>в г. Нижневартовске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15-4F82-826E-E15F18763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данные'!$B$10:$B$11</c:f>
              <c:strCache>
                <c:ptCount val="2"/>
                <c:pt idx="0">
                  <c:v>2 полугодие 2019</c:v>
                </c:pt>
                <c:pt idx="1">
                  <c:v>1 полугодие 2020</c:v>
                </c:pt>
              </c:strCache>
            </c:strRef>
          </c:cat>
          <c:val>
            <c:numRef>
              <c:f>'Сводные данные'!$H$10:$H$11</c:f>
              <c:numCache>
                <c:formatCode>0.00%</c:formatCode>
                <c:ptCount val="2"/>
                <c:pt idx="0">
                  <c:v>0.91825013986014004</c:v>
                </c:pt>
                <c:pt idx="1">
                  <c:v>0.92885894327894325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5-4F82-826E-E15F18763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580928"/>
        <c:axId val="115584000"/>
      </c:barChart>
      <c:catAx>
        <c:axId val="11558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84000"/>
        <c:crosses val="autoZero"/>
        <c:auto val="1"/>
        <c:lblAlgn val="ctr"/>
        <c:lblOffset val="100"/>
        <c:noMultiLvlLbl val="0"/>
      </c:catAx>
      <c:valAx>
        <c:axId val="115584000"/>
        <c:scaling>
          <c:orientation val="minMax"/>
          <c:min val="0"/>
        </c:scaling>
        <c:delete val="1"/>
        <c:axPos val="t"/>
        <c:numFmt formatCode="0.00%" sourceLinked="1"/>
        <c:majorTickMark val="none"/>
        <c:minorTickMark val="none"/>
        <c:tickLblPos val="none"/>
        <c:crossAx val="1155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</a:t>
            </a:r>
          </a:p>
          <a:p>
            <a:pPr>
              <a:defRPr sz="1000"/>
            </a:pPr>
            <a:r>
              <a:rPr lang="ru-RU" sz="1000" b="1" i="0" baseline="0">
                <a:effectLst/>
              </a:rPr>
              <a:t> г. Нижневартовска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2C9-462A-895F-D16FD9E114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C9-462A-895F-D16FD9E114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2C9-462A-895F-D16FD9E114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2C9-462A-895F-D16FD9E114A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C9-462A-895F-D16FD9E114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C9-462A-895F-D16FD9E114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'Сводные данные'!$A$4:$B$9</c:f>
              <c:multiLvlStrCache>
                <c:ptCount val="6"/>
                <c:lvl>
                  <c:pt idx="0">
                    <c:v>2 полугодие 2019</c:v>
                  </c:pt>
                  <c:pt idx="1">
                    <c:v>1 полугодие 2020</c:v>
                  </c:pt>
                  <c:pt idx="2">
                    <c:v>2 полугодие 2019</c:v>
                  </c:pt>
                  <c:pt idx="3">
                    <c:v>1 полугодие 2020</c:v>
                  </c:pt>
                  <c:pt idx="4">
                    <c:v>2 полугодие 2019</c:v>
                  </c:pt>
                  <c:pt idx="5">
                    <c:v>1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'Сводные данные'!$H$4:$H$9</c:f>
              <c:numCache>
                <c:formatCode>0.00</c:formatCode>
                <c:ptCount val="6"/>
                <c:pt idx="0">
                  <c:v>95.914769230769238</c:v>
                </c:pt>
                <c:pt idx="1">
                  <c:v>97.271743589743593</c:v>
                </c:pt>
                <c:pt idx="2">
                  <c:v>88.027272727272731</c:v>
                </c:pt>
                <c:pt idx="3">
                  <c:v>87.99793939393939</c:v>
                </c:pt>
                <c:pt idx="4">
                  <c:v>91.533000000000001</c:v>
                </c:pt>
                <c:pt idx="5">
                  <c:v>93.388000000000005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9-462A-895F-D16FD9E114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7515392"/>
        <c:axId val="117524736"/>
      </c:barChart>
      <c:catAx>
        <c:axId val="11751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24736"/>
        <c:crosses val="autoZero"/>
        <c:auto val="1"/>
        <c:lblAlgn val="ctr"/>
        <c:lblOffset val="100"/>
        <c:noMultiLvlLbl val="0"/>
      </c:catAx>
      <c:valAx>
        <c:axId val="117524736"/>
        <c:scaling>
          <c:orientation val="minMax"/>
          <c:min val="0"/>
        </c:scaling>
        <c:delete val="1"/>
        <c:axPos val="t"/>
        <c:numFmt formatCode="0.00" sourceLinked="1"/>
        <c:majorTickMark val="none"/>
        <c:minorTickMark val="none"/>
        <c:tickLblPos val="none"/>
        <c:crossAx val="11751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19050</xdr:rowOff>
    </xdr:from>
    <xdr:to>
      <xdr:col>17</xdr:col>
      <xdr:colOff>457200</xdr:colOff>
      <xdr:row>14</xdr:row>
      <xdr:rowOff>119063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44CFE7C-0C79-4F65-9A89-480409E6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0</xdr:row>
      <xdr:rowOff>357187</xdr:rowOff>
    </xdr:from>
    <xdr:to>
      <xdr:col>18</xdr:col>
      <xdr:colOff>76200</xdr:colOff>
      <xdr:row>18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791FAC7-1882-4DA7-AC94-C2C158833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0</xdr:row>
      <xdr:rowOff>347661</xdr:rowOff>
    </xdr:from>
    <xdr:to>
      <xdr:col>18</xdr:col>
      <xdr:colOff>180974</xdr:colOff>
      <xdr:row>17</xdr:row>
      <xdr:rowOff>114299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1CE77AB-D374-45A1-B0BD-7490D073E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12</xdr:row>
      <xdr:rowOff>23812</xdr:rowOff>
    </xdr:from>
    <xdr:to>
      <xdr:col>4</xdr:col>
      <xdr:colOff>1038225</xdr:colOff>
      <xdr:row>34</xdr:row>
      <xdr:rowOff>133350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F1BB1C44-7F32-44A5-A669-D2F17B372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681037</xdr:colOff>
      <xdr:row>36</xdr:row>
      <xdr:rowOff>14287</xdr:rowOff>
    </xdr:from>
    <xdr:to>
      <xdr:col>3</xdr:col>
      <xdr:colOff>966787</xdr:colOff>
      <xdr:row>50</xdr:row>
      <xdr:rowOff>90487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849D1F0-5F77-45E2-B810-A492E62C2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</xdr:colOff>
      <xdr:row>35</xdr:row>
      <xdr:rowOff>185737</xdr:rowOff>
    </xdr:from>
    <xdr:to>
      <xdr:col>7</xdr:col>
      <xdr:colOff>1166812</xdr:colOff>
      <xdr:row>50</xdr:row>
      <xdr:rowOff>71437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8F96F9C5-20A1-494D-9367-42365C27B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1700211</xdr:colOff>
      <xdr:row>12</xdr:row>
      <xdr:rowOff>4761</xdr:rowOff>
    </xdr:from>
    <xdr:to>
      <xdr:col>8</xdr:col>
      <xdr:colOff>1228725</xdr:colOff>
      <xdr:row>34</xdr:row>
      <xdr:rowOff>180975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4A2E2F10-EE61-4242-962C-F34C2F741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_&#1089;&#1074;&#1086;&#1076;&#1085;&#1099;&#1077;%20&#1076;&#1072;&#1085;&#1085;&#1099;&#1077;_&#1088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О"/>
      <sheetName val="ОО"/>
      <sheetName val="ОДО"/>
      <sheetName val="ДОО_диаграмма"/>
      <sheetName val="ОО_диаграмма"/>
      <sheetName val="ОДО_диаграмма"/>
      <sheetName val="Сводные данные"/>
    </sheetNames>
    <sheetDataSet>
      <sheetData sheetId="0"/>
      <sheetData sheetId="1"/>
      <sheetData sheetId="2"/>
      <sheetData sheetId="3">
        <row r="2">
          <cell r="B2" t="str">
            <v>1. Открытость и доступность информации об организации, осуществляющей образовательную деятельность (%)</v>
          </cell>
          <cell r="C2" t="str">
            <v>2. Комфортность условий, в которых осуществляется образовательная деятельность (%)</v>
          </cell>
          <cell r="D2" t="str">
            <v>3. Доступность образовательной деятельности для инвалидов (%)</v>
          </cell>
          <cell r="E2" t="str">
            <v>4. Доброжелательность, вежливость работников организации (%)</v>
          </cell>
          <cell r="F2" t="str">
            <v>5. Удовлетворенность условиями осуществления образовательной деятельности организаций (%)</v>
          </cell>
        </row>
        <row r="3">
          <cell r="A3" t="str">
            <v>2 полугодие 2019</v>
          </cell>
          <cell r="B3">
            <v>93.169743589743604</v>
          </cell>
          <cell r="C3">
            <v>96.765641025641031</v>
          </cell>
          <cell r="D3">
            <v>93.896410256410263</v>
          </cell>
          <cell r="E3">
            <v>98.156410256410254</v>
          </cell>
          <cell r="F3">
            <v>97.585641025641038</v>
          </cell>
        </row>
        <row r="4">
          <cell r="A4" t="str">
            <v>1 полугодие 2020</v>
          </cell>
          <cell r="B4">
            <v>97.87</v>
          </cell>
          <cell r="C4">
            <v>97.23</v>
          </cell>
          <cell r="D4">
            <v>95.031282051282048</v>
          </cell>
          <cell r="E4">
            <v>98.331538461538472</v>
          </cell>
          <cell r="F4">
            <v>97.895897435897467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zoomScale="85" zoomScaleNormal="85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C3" sqref="C3:W42"/>
    </sheetView>
  </sheetViews>
  <sheetFormatPr defaultRowHeight="15" x14ac:dyDescent="0.25"/>
  <cols>
    <col min="1" max="1" width="6.28515625" style="21" customWidth="1"/>
    <col min="2" max="2" width="26.140625" style="3" customWidth="1"/>
    <col min="3" max="23" width="18.28515625" customWidth="1"/>
  </cols>
  <sheetData>
    <row r="1" spans="1:23" ht="54" customHeight="1" thickTop="1" x14ac:dyDescent="0.25">
      <c r="A1" s="48" t="s">
        <v>47</v>
      </c>
      <c r="B1" s="50" t="s">
        <v>0</v>
      </c>
      <c r="C1" s="43" t="s">
        <v>19</v>
      </c>
      <c r="D1" s="44"/>
      <c r="E1" s="45"/>
      <c r="F1" s="43" t="s">
        <v>20</v>
      </c>
      <c r="G1" s="44"/>
      <c r="H1" s="45"/>
      <c r="I1" s="43" t="s">
        <v>21</v>
      </c>
      <c r="J1" s="44"/>
      <c r="K1" s="45"/>
      <c r="L1" s="43" t="s">
        <v>22</v>
      </c>
      <c r="M1" s="44"/>
      <c r="N1" s="45"/>
      <c r="O1" s="43" t="s">
        <v>23</v>
      </c>
      <c r="P1" s="44"/>
      <c r="Q1" s="45"/>
      <c r="R1" s="43" t="s">
        <v>1</v>
      </c>
      <c r="S1" s="44"/>
      <c r="T1" s="45"/>
      <c r="U1" s="43" t="s">
        <v>24</v>
      </c>
      <c r="V1" s="44"/>
      <c r="W1" s="45"/>
    </row>
    <row r="2" spans="1:23" ht="22.5" customHeight="1" x14ac:dyDescent="0.25">
      <c r="A2" s="49"/>
      <c r="B2" s="51"/>
      <c r="C2" s="10" t="s">
        <v>48</v>
      </c>
      <c r="D2" s="11" t="s">
        <v>49</v>
      </c>
      <c r="E2" s="12" t="s">
        <v>50</v>
      </c>
      <c r="F2" s="10" t="s">
        <v>48</v>
      </c>
      <c r="G2" s="11" t="s">
        <v>49</v>
      </c>
      <c r="H2" s="12" t="s">
        <v>50</v>
      </c>
      <c r="I2" s="10" t="s">
        <v>48</v>
      </c>
      <c r="J2" s="11" t="s">
        <v>49</v>
      </c>
      <c r="K2" s="12" t="s">
        <v>50</v>
      </c>
      <c r="L2" s="10" t="s">
        <v>48</v>
      </c>
      <c r="M2" s="11" t="s">
        <v>49</v>
      </c>
      <c r="N2" s="12" t="s">
        <v>50</v>
      </c>
      <c r="O2" s="10" t="s">
        <v>48</v>
      </c>
      <c r="P2" s="11" t="s">
        <v>49</v>
      </c>
      <c r="Q2" s="12" t="s">
        <v>50</v>
      </c>
      <c r="R2" s="10" t="s">
        <v>48</v>
      </c>
      <c r="S2" s="11" t="s">
        <v>49</v>
      </c>
      <c r="T2" s="12" t="s">
        <v>50</v>
      </c>
      <c r="U2" s="10" t="s">
        <v>48</v>
      </c>
      <c r="V2" s="11" t="s">
        <v>49</v>
      </c>
      <c r="W2" s="12" t="s">
        <v>50</v>
      </c>
    </row>
    <row r="3" spans="1:23" ht="34.5" customHeight="1" x14ac:dyDescent="0.25">
      <c r="A3" s="19">
        <v>1</v>
      </c>
      <c r="B3" s="2" t="s">
        <v>25</v>
      </c>
      <c r="C3" s="4">
        <v>98.68</v>
      </c>
      <c r="D3" s="1">
        <v>99.58</v>
      </c>
      <c r="E3" s="5">
        <f>D3-C3</f>
        <v>0.89999999999999147</v>
      </c>
      <c r="F3" s="4">
        <v>97.81</v>
      </c>
      <c r="G3" s="1">
        <v>99.55</v>
      </c>
      <c r="H3" s="5">
        <f>G3-F3</f>
        <v>1.7399999999999949</v>
      </c>
      <c r="I3" s="4">
        <v>97.15</v>
      </c>
      <c r="J3" s="1">
        <v>97.71</v>
      </c>
      <c r="K3" s="5">
        <f>J3-I3</f>
        <v>0.55999999999998806</v>
      </c>
      <c r="L3" s="4">
        <v>98.98</v>
      </c>
      <c r="M3" s="1">
        <v>99.76</v>
      </c>
      <c r="N3" s="5">
        <f>M3-L3</f>
        <v>0.78000000000000114</v>
      </c>
      <c r="O3" s="4">
        <v>98.32</v>
      </c>
      <c r="P3" s="1">
        <v>99.7</v>
      </c>
      <c r="Q3" s="5">
        <f>P3-O3</f>
        <v>1.3800000000000097</v>
      </c>
      <c r="R3" s="4">
        <v>98.21</v>
      </c>
      <c r="S3" s="1">
        <v>99.24</v>
      </c>
      <c r="T3" s="5">
        <f>S3-R3</f>
        <v>1.0300000000000011</v>
      </c>
      <c r="U3" s="4">
        <v>114</v>
      </c>
      <c r="V3" s="1">
        <v>138</v>
      </c>
      <c r="W3" s="5">
        <f>V3-U3</f>
        <v>24</v>
      </c>
    </row>
    <row r="4" spans="1:23" ht="33.950000000000003" customHeight="1" x14ac:dyDescent="0.25">
      <c r="A4" s="19">
        <v>2</v>
      </c>
      <c r="B4" s="2" t="s">
        <v>26</v>
      </c>
      <c r="C4" s="4">
        <v>91.47</v>
      </c>
      <c r="D4" s="1">
        <v>93.41</v>
      </c>
      <c r="E4" s="5">
        <f>D4-C4</f>
        <v>1.9399999999999977</v>
      </c>
      <c r="F4" s="4">
        <v>87.8</v>
      </c>
      <c r="G4" s="1">
        <v>92.25</v>
      </c>
      <c r="H4" s="5">
        <f>G4-F4</f>
        <v>4.4500000000000028</v>
      </c>
      <c r="I4" s="4">
        <v>86.45</v>
      </c>
      <c r="J4" s="1">
        <v>91.43</v>
      </c>
      <c r="K4" s="5">
        <f>J4-I4</f>
        <v>4.980000000000004</v>
      </c>
      <c r="L4" s="4">
        <v>94.98</v>
      </c>
      <c r="M4" s="1">
        <v>94.83</v>
      </c>
      <c r="N4" s="5">
        <f>M4-L4</f>
        <v>-0.15000000000000568</v>
      </c>
      <c r="O4" s="4">
        <v>92.17</v>
      </c>
      <c r="P4" s="1">
        <v>93.49</v>
      </c>
      <c r="Q4" s="5">
        <f>P4-O4</f>
        <v>1.3199999999999932</v>
      </c>
      <c r="R4" s="4">
        <v>90.77</v>
      </c>
      <c r="S4" s="1">
        <v>93.14</v>
      </c>
      <c r="T4" s="5">
        <f>S4-R4</f>
        <v>2.3700000000000045</v>
      </c>
      <c r="U4" s="4">
        <v>83</v>
      </c>
      <c r="V4" s="1">
        <v>242</v>
      </c>
      <c r="W4" s="5">
        <f t="shared" ref="W4:W41" si="0">V4-U4</f>
        <v>159</v>
      </c>
    </row>
    <row r="5" spans="1:23" ht="33.950000000000003" customHeight="1" x14ac:dyDescent="0.25">
      <c r="A5" s="19">
        <v>3</v>
      </c>
      <c r="B5" s="2" t="s">
        <v>5</v>
      </c>
      <c r="C5" s="4">
        <v>96.54</v>
      </c>
      <c r="D5" s="1">
        <v>99.75</v>
      </c>
      <c r="E5" s="5">
        <f t="shared" ref="E5:E41" si="1">D5-C5</f>
        <v>3.2099999999999937</v>
      </c>
      <c r="F5" s="4">
        <v>94.15</v>
      </c>
      <c r="G5" s="1">
        <v>99.52</v>
      </c>
      <c r="H5" s="5">
        <f t="shared" ref="H5:H41" si="2">G5-F5</f>
        <v>5.3699999999999903</v>
      </c>
      <c r="I5" s="4">
        <v>87.56</v>
      </c>
      <c r="J5" s="1">
        <v>98.92</v>
      </c>
      <c r="K5" s="5">
        <f t="shared" ref="K5:K41" si="3">J5-I5</f>
        <v>11.36</v>
      </c>
      <c r="L5" s="4">
        <v>97.18</v>
      </c>
      <c r="M5" s="1">
        <v>99.81</v>
      </c>
      <c r="N5" s="5">
        <f t="shared" ref="N5:N41" si="4">M5-L5</f>
        <v>2.6299999999999955</v>
      </c>
      <c r="O5" s="4">
        <v>95.81</v>
      </c>
      <c r="P5" s="1">
        <v>99.87</v>
      </c>
      <c r="Q5" s="5">
        <f t="shared" ref="Q5:Q41" si="5">P5-O5</f>
        <v>4.0600000000000023</v>
      </c>
      <c r="R5" s="4">
        <v>94.26</v>
      </c>
      <c r="S5" s="1">
        <v>99.58</v>
      </c>
      <c r="T5" s="5">
        <f t="shared" ref="T5:T41" si="6">S5-R5</f>
        <v>5.3199999999999932</v>
      </c>
      <c r="U5" s="4">
        <v>201</v>
      </c>
      <c r="V5" s="1">
        <v>131</v>
      </c>
      <c r="W5" s="5">
        <f t="shared" si="0"/>
        <v>-70</v>
      </c>
    </row>
    <row r="6" spans="1:23" ht="33.950000000000003" customHeight="1" x14ac:dyDescent="0.25">
      <c r="A6" s="19">
        <v>4</v>
      </c>
      <c r="B6" s="2" t="s">
        <v>12</v>
      </c>
      <c r="C6" s="4">
        <v>97.42</v>
      </c>
      <c r="D6" s="1">
        <v>98.08</v>
      </c>
      <c r="E6" s="5">
        <f t="shared" si="1"/>
        <v>0.65999999999999659</v>
      </c>
      <c r="F6" s="4">
        <v>95.53</v>
      </c>
      <c r="G6" s="1">
        <v>97.5</v>
      </c>
      <c r="H6" s="5">
        <f t="shared" si="2"/>
        <v>1.9699999999999989</v>
      </c>
      <c r="I6" s="4">
        <v>91.57</v>
      </c>
      <c r="J6" s="1">
        <v>95.33</v>
      </c>
      <c r="K6" s="5">
        <f t="shared" si="3"/>
        <v>3.7600000000000051</v>
      </c>
      <c r="L6" s="4">
        <v>97.32</v>
      </c>
      <c r="M6" s="1">
        <v>98.25</v>
      </c>
      <c r="N6" s="5">
        <f t="shared" si="4"/>
        <v>0.93000000000000682</v>
      </c>
      <c r="O6" s="4">
        <v>96.67</v>
      </c>
      <c r="P6" s="1">
        <v>97.92</v>
      </c>
      <c r="Q6" s="5">
        <f t="shared" si="5"/>
        <v>1.25</v>
      </c>
      <c r="R6" s="4">
        <v>96.71</v>
      </c>
      <c r="S6" s="1">
        <v>97.41</v>
      </c>
      <c r="T6" s="5">
        <f t="shared" si="6"/>
        <v>0.70000000000000284</v>
      </c>
      <c r="U6" s="4">
        <v>165</v>
      </c>
      <c r="V6" s="1">
        <v>100</v>
      </c>
      <c r="W6" s="5">
        <f t="shared" si="0"/>
        <v>-65</v>
      </c>
    </row>
    <row r="7" spans="1:23" ht="33.950000000000003" customHeight="1" x14ac:dyDescent="0.25">
      <c r="A7" s="19">
        <v>5</v>
      </c>
      <c r="B7" s="2" t="s">
        <v>17</v>
      </c>
      <c r="C7" s="4">
        <v>98.88</v>
      </c>
      <c r="D7" s="1">
        <v>91.67</v>
      </c>
      <c r="E7" s="5">
        <f t="shared" si="1"/>
        <v>-7.2099999999999937</v>
      </c>
      <c r="F7" s="4">
        <v>98.77</v>
      </c>
      <c r="G7" s="1">
        <v>91.67</v>
      </c>
      <c r="H7" s="5">
        <f t="shared" si="2"/>
        <v>-7.0999999999999943</v>
      </c>
      <c r="I7" s="4">
        <v>96.21</v>
      </c>
      <c r="J7" s="1">
        <v>92.36</v>
      </c>
      <c r="K7" s="5">
        <f t="shared" si="3"/>
        <v>-3.8499999999999943</v>
      </c>
      <c r="L7" s="4">
        <v>99.85</v>
      </c>
      <c r="M7" s="1">
        <v>91.67</v>
      </c>
      <c r="N7" s="5">
        <f t="shared" si="4"/>
        <v>-8.1799999999999926</v>
      </c>
      <c r="O7" s="4">
        <v>99.18</v>
      </c>
      <c r="P7" s="1">
        <v>91.67</v>
      </c>
      <c r="Q7" s="5">
        <f t="shared" si="5"/>
        <v>-7.5100000000000051</v>
      </c>
      <c r="R7" s="4">
        <v>98.57</v>
      </c>
      <c r="S7" s="1">
        <v>91.82</v>
      </c>
      <c r="T7" s="5">
        <f t="shared" si="6"/>
        <v>-6.75</v>
      </c>
      <c r="U7" s="4">
        <v>112</v>
      </c>
      <c r="V7" s="1">
        <v>12</v>
      </c>
      <c r="W7" s="5">
        <f t="shared" si="0"/>
        <v>-100</v>
      </c>
    </row>
    <row r="8" spans="1:23" ht="33.950000000000003" customHeight="1" x14ac:dyDescent="0.25">
      <c r="A8" s="19">
        <v>6</v>
      </c>
      <c r="B8" s="2" t="s">
        <v>27</v>
      </c>
      <c r="C8" s="4">
        <v>98.69</v>
      </c>
      <c r="D8" s="1">
        <v>98.73</v>
      </c>
      <c r="E8" s="5">
        <f t="shared" si="1"/>
        <v>4.0000000000006253E-2</v>
      </c>
      <c r="F8" s="4">
        <v>98.31</v>
      </c>
      <c r="G8" s="1">
        <v>98.8</v>
      </c>
      <c r="H8" s="5">
        <f t="shared" si="2"/>
        <v>0.48999999999999488</v>
      </c>
      <c r="I8" s="4">
        <v>97.6</v>
      </c>
      <c r="J8" s="1">
        <v>98.55</v>
      </c>
      <c r="K8" s="5">
        <f t="shared" si="3"/>
        <v>0.95000000000000284</v>
      </c>
      <c r="L8" s="4">
        <v>99.25</v>
      </c>
      <c r="M8" s="1">
        <v>99.35</v>
      </c>
      <c r="N8" s="5">
        <f t="shared" si="4"/>
        <v>9.9999999999994316E-2</v>
      </c>
      <c r="O8" s="4">
        <v>98.57</v>
      </c>
      <c r="P8" s="1">
        <v>98.77</v>
      </c>
      <c r="Q8" s="5">
        <f t="shared" si="5"/>
        <v>0.20000000000000284</v>
      </c>
      <c r="R8" s="4">
        <v>98.5</v>
      </c>
      <c r="S8" s="1">
        <v>98.84</v>
      </c>
      <c r="T8" s="5">
        <f t="shared" si="6"/>
        <v>0.34000000000000341</v>
      </c>
      <c r="U8" s="4">
        <v>111</v>
      </c>
      <c r="V8" s="1">
        <v>115</v>
      </c>
      <c r="W8" s="5">
        <f t="shared" si="0"/>
        <v>4</v>
      </c>
    </row>
    <row r="9" spans="1:23" ht="33.950000000000003" customHeight="1" x14ac:dyDescent="0.25">
      <c r="A9" s="19">
        <v>7</v>
      </c>
      <c r="B9" s="2" t="s">
        <v>28</v>
      </c>
      <c r="C9" s="4">
        <v>95.44</v>
      </c>
      <c r="D9" s="1">
        <v>93.99</v>
      </c>
      <c r="E9" s="5">
        <f t="shared" si="1"/>
        <v>-1.4500000000000028</v>
      </c>
      <c r="F9" s="4">
        <v>93.51</v>
      </c>
      <c r="G9" s="1">
        <v>91.23</v>
      </c>
      <c r="H9" s="5">
        <f t="shared" si="2"/>
        <v>-2.2800000000000011</v>
      </c>
      <c r="I9" s="4">
        <v>83.19</v>
      </c>
      <c r="J9" s="1">
        <v>84.62</v>
      </c>
      <c r="K9" s="5">
        <f t="shared" si="3"/>
        <v>1.4300000000000068</v>
      </c>
      <c r="L9" s="4">
        <v>96.28</v>
      </c>
      <c r="M9" s="1">
        <v>95.59</v>
      </c>
      <c r="N9" s="5">
        <f t="shared" si="4"/>
        <v>-0.68999999999999773</v>
      </c>
      <c r="O9" s="4">
        <v>95.2</v>
      </c>
      <c r="P9" s="1">
        <v>93.67</v>
      </c>
      <c r="Q9" s="5">
        <f t="shared" si="5"/>
        <v>-1.5300000000000011</v>
      </c>
      <c r="R9" s="4">
        <v>92.67</v>
      </c>
      <c r="S9" s="1">
        <v>91.86</v>
      </c>
      <c r="T9" s="5">
        <f t="shared" si="6"/>
        <v>-0.81000000000000227</v>
      </c>
      <c r="U9" s="4">
        <v>179</v>
      </c>
      <c r="V9" s="1">
        <v>104</v>
      </c>
      <c r="W9" s="5">
        <f t="shared" si="0"/>
        <v>-75</v>
      </c>
    </row>
    <row r="10" spans="1:23" ht="33.950000000000003" customHeight="1" x14ac:dyDescent="0.25">
      <c r="A10" s="19">
        <v>8</v>
      </c>
      <c r="B10" s="2" t="s">
        <v>29</v>
      </c>
      <c r="C10" s="4">
        <v>99.44</v>
      </c>
      <c r="D10" s="1">
        <v>99.36</v>
      </c>
      <c r="E10" s="5">
        <f t="shared" si="1"/>
        <v>-7.9999999999998295E-2</v>
      </c>
      <c r="F10" s="4">
        <v>98.28</v>
      </c>
      <c r="G10" s="1">
        <v>99.38</v>
      </c>
      <c r="H10" s="5">
        <f t="shared" si="2"/>
        <v>1.0999999999999943</v>
      </c>
      <c r="I10" s="4">
        <v>99.12</v>
      </c>
      <c r="J10" s="1">
        <v>99.33</v>
      </c>
      <c r="K10" s="5">
        <f t="shared" si="3"/>
        <v>0.20999999999999375</v>
      </c>
      <c r="L10" s="4">
        <v>99.44</v>
      </c>
      <c r="M10" s="1">
        <v>99.38</v>
      </c>
      <c r="N10" s="5">
        <f t="shared" si="4"/>
        <v>-6.0000000000002274E-2</v>
      </c>
      <c r="O10" s="4">
        <v>99.32</v>
      </c>
      <c r="P10" s="1">
        <v>99.33</v>
      </c>
      <c r="Q10" s="5">
        <f t="shared" si="5"/>
        <v>1.0000000000005116E-2</v>
      </c>
      <c r="R10" s="4">
        <v>99.32</v>
      </c>
      <c r="S10" s="1">
        <v>99.36</v>
      </c>
      <c r="T10" s="5">
        <f t="shared" si="6"/>
        <v>4.0000000000006253E-2</v>
      </c>
      <c r="U10" s="4">
        <v>208</v>
      </c>
      <c r="V10" s="1">
        <v>162</v>
      </c>
      <c r="W10" s="5">
        <f t="shared" si="0"/>
        <v>-46</v>
      </c>
    </row>
    <row r="11" spans="1:23" ht="33.950000000000003" customHeight="1" x14ac:dyDescent="0.25">
      <c r="A11" s="19">
        <v>9</v>
      </c>
      <c r="B11" s="2" t="s">
        <v>30</v>
      </c>
      <c r="C11" s="4">
        <v>98.31</v>
      </c>
      <c r="D11" s="1">
        <v>98.3</v>
      </c>
      <c r="E11" s="5">
        <f t="shared" si="1"/>
        <v>-1.0000000000005116E-2</v>
      </c>
      <c r="F11" s="4">
        <v>98.7</v>
      </c>
      <c r="G11" s="1">
        <v>98.37</v>
      </c>
      <c r="H11" s="5">
        <f t="shared" si="2"/>
        <v>-0.32999999999999829</v>
      </c>
      <c r="I11" s="4">
        <v>97.17</v>
      </c>
      <c r="J11" s="1">
        <v>98.19</v>
      </c>
      <c r="K11" s="5">
        <f t="shared" si="3"/>
        <v>1.019999999999996</v>
      </c>
      <c r="L11" s="4">
        <v>99.29</v>
      </c>
      <c r="M11" s="1">
        <v>99.57</v>
      </c>
      <c r="N11" s="5">
        <f t="shared" si="4"/>
        <v>0.27999999999998693</v>
      </c>
      <c r="O11" s="4">
        <v>98.66</v>
      </c>
      <c r="P11" s="1">
        <v>99.28</v>
      </c>
      <c r="Q11" s="5">
        <f t="shared" si="5"/>
        <v>0.62000000000000455</v>
      </c>
      <c r="R11" s="4">
        <v>98.41</v>
      </c>
      <c r="S11" s="1">
        <v>98.77</v>
      </c>
      <c r="T11" s="5">
        <f t="shared" si="6"/>
        <v>0.35999999999999943</v>
      </c>
      <c r="U11" s="4">
        <v>106</v>
      </c>
      <c r="V11" s="1">
        <v>115</v>
      </c>
      <c r="W11" s="5">
        <f t="shared" si="0"/>
        <v>9</v>
      </c>
    </row>
    <row r="12" spans="1:23" ht="33.950000000000003" customHeight="1" x14ac:dyDescent="0.25">
      <c r="A12" s="19">
        <v>10</v>
      </c>
      <c r="B12" s="2" t="s">
        <v>31</v>
      </c>
      <c r="C12" s="4">
        <v>98.6</v>
      </c>
      <c r="D12" s="1">
        <v>99.09</v>
      </c>
      <c r="E12" s="5">
        <f t="shared" si="1"/>
        <v>0.49000000000000909</v>
      </c>
      <c r="F12" s="4">
        <v>98.18</v>
      </c>
      <c r="G12" s="1">
        <v>99.09</v>
      </c>
      <c r="H12" s="5">
        <f t="shared" si="2"/>
        <v>0.90999999999999659</v>
      </c>
      <c r="I12" s="4">
        <v>97.58</v>
      </c>
      <c r="J12" s="1">
        <v>98.73</v>
      </c>
      <c r="K12" s="5">
        <f t="shared" si="3"/>
        <v>1.1500000000000057</v>
      </c>
      <c r="L12" s="4">
        <v>99.02</v>
      </c>
      <c r="M12" s="1">
        <v>99.01</v>
      </c>
      <c r="N12" s="5">
        <f t="shared" si="4"/>
        <v>-9.9999999999909051E-3</v>
      </c>
      <c r="O12" s="4">
        <v>98.33</v>
      </c>
      <c r="P12" s="1">
        <v>98.95</v>
      </c>
      <c r="Q12" s="5">
        <f t="shared" si="5"/>
        <v>0.62000000000000455</v>
      </c>
      <c r="R12" s="4">
        <v>98.35</v>
      </c>
      <c r="S12" s="1">
        <v>98.97</v>
      </c>
      <c r="T12" s="5">
        <f t="shared" si="6"/>
        <v>0.62000000000000455</v>
      </c>
      <c r="U12" s="4">
        <v>110</v>
      </c>
      <c r="V12" s="1">
        <v>151</v>
      </c>
      <c r="W12" s="5">
        <f t="shared" si="0"/>
        <v>41</v>
      </c>
    </row>
    <row r="13" spans="1:23" ht="33.950000000000003" customHeight="1" x14ac:dyDescent="0.25">
      <c r="A13" s="19">
        <v>11</v>
      </c>
      <c r="B13" s="2" t="s">
        <v>15</v>
      </c>
      <c r="C13" s="4">
        <v>94.91</v>
      </c>
      <c r="D13" s="1">
        <v>97.25</v>
      </c>
      <c r="E13" s="5">
        <f t="shared" si="1"/>
        <v>2.3400000000000034</v>
      </c>
      <c r="F13" s="4">
        <v>88.21</v>
      </c>
      <c r="G13" s="1">
        <v>94.16</v>
      </c>
      <c r="H13" s="5">
        <f t="shared" si="2"/>
        <v>5.9500000000000028</v>
      </c>
      <c r="I13" s="4">
        <v>83.04</v>
      </c>
      <c r="J13" s="1">
        <v>89.51</v>
      </c>
      <c r="K13" s="5">
        <f t="shared" si="3"/>
        <v>6.4699999999999989</v>
      </c>
      <c r="L13" s="4">
        <v>96.43</v>
      </c>
      <c r="M13" s="1">
        <v>97.93</v>
      </c>
      <c r="N13" s="5">
        <f t="shared" si="4"/>
        <v>1.5</v>
      </c>
      <c r="O13" s="4">
        <v>92.56</v>
      </c>
      <c r="P13" s="1">
        <v>96.28</v>
      </c>
      <c r="Q13" s="5">
        <f t="shared" si="5"/>
        <v>3.7199999999999989</v>
      </c>
      <c r="R13" s="4">
        <v>91.23</v>
      </c>
      <c r="S13" s="1">
        <v>95.09</v>
      </c>
      <c r="T13" s="5">
        <f t="shared" si="6"/>
        <v>3.8599999999999994</v>
      </c>
      <c r="U13" s="4">
        <v>140</v>
      </c>
      <c r="V13" s="1">
        <v>197</v>
      </c>
      <c r="W13" s="5">
        <f t="shared" si="0"/>
        <v>57</v>
      </c>
    </row>
    <row r="14" spans="1:23" ht="33.950000000000003" customHeight="1" x14ac:dyDescent="0.25">
      <c r="A14" s="19">
        <v>12</v>
      </c>
      <c r="B14" s="2" t="s">
        <v>32</v>
      </c>
      <c r="C14" s="4">
        <v>98.46</v>
      </c>
      <c r="D14" s="1">
        <v>99.55</v>
      </c>
      <c r="E14" s="5">
        <f t="shared" si="1"/>
        <v>1.0900000000000034</v>
      </c>
      <c r="F14" s="4">
        <v>96.82</v>
      </c>
      <c r="G14" s="1">
        <v>99.1</v>
      </c>
      <c r="H14" s="5">
        <f t="shared" si="2"/>
        <v>2.2800000000000011</v>
      </c>
      <c r="I14" s="4">
        <v>93.42</v>
      </c>
      <c r="J14" s="1">
        <v>98.08</v>
      </c>
      <c r="K14" s="5">
        <f t="shared" si="3"/>
        <v>4.6599999999999966</v>
      </c>
      <c r="L14" s="4">
        <v>98.83</v>
      </c>
      <c r="M14" s="1">
        <v>99.52</v>
      </c>
      <c r="N14" s="5">
        <f t="shared" si="4"/>
        <v>0.68999999999999773</v>
      </c>
      <c r="O14" s="4">
        <v>98.46</v>
      </c>
      <c r="P14" s="1">
        <v>99.46</v>
      </c>
      <c r="Q14" s="5">
        <f t="shared" si="5"/>
        <v>1</v>
      </c>
      <c r="R14" s="4">
        <v>97.23</v>
      </c>
      <c r="S14" s="1">
        <v>99.15</v>
      </c>
      <c r="T14" s="5">
        <f t="shared" si="6"/>
        <v>1.9200000000000017</v>
      </c>
      <c r="U14" s="4">
        <v>114</v>
      </c>
      <c r="V14" s="1">
        <v>139</v>
      </c>
      <c r="W14" s="5">
        <f t="shared" si="0"/>
        <v>25</v>
      </c>
    </row>
    <row r="15" spans="1:23" ht="33.950000000000003" customHeight="1" x14ac:dyDescent="0.25">
      <c r="A15" s="19">
        <v>13</v>
      </c>
      <c r="B15" s="2" t="s">
        <v>16</v>
      </c>
      <c r="C15" s="4">
        <v>95.65</v>
      </c>
      <c r="D15" s="1">
        <v>95.02</v>
      </c>
      <c r="E15" s="5">
        <f t="shared" si="1"/>
        <v>-0.63000000000000966</v>
      </c>
      <c r="F15" s="4">
        <v>92.32</v>
      </c>
      <c r="G15" s="1">
        <v>92.75</v>
      </c>
      <c r="H15" s="5">
        <f t="shared" si="2"/>
        <v>0.43000000000000682</v>
      </c>
      <c r="I15" s="4">
        <v>84.87</v>
      </c>
      <c r="J15" s="1">
        <v>85.73</v>
      </c>
      <c r="K15" s="5">
        <f t="shared" si="3"/>
        <v>0.85999999999999943</v>
      </c>
      <c r="L15" s="4">
        <v>95.61</v>
      </c>
      <c r="M15" s="1">
        <v>95.1</v>
      </c>
      <c r="N15" s="5">
        <f t="shared" si="4"/>
        <v>-0.51000000000000512</v>
      </c>
      <c r="O15" s="4">
        <v>95.03</v>
      </c>
      <c r="P15" s="1">
        <v>94.51</v>
      </c>
      <c r="Q15" s="5">
        <f t="shared" si="5"/>
        <v>-0.51999999999999602</v>
      </c>
      <c r="R15" s="4">
        <v>92.72</v>
      </c>
      <c r="S15" s="1">
        <v>92.61</v>
      </c>
      <c r="T15" s="5">
        <f t="shared" si="6"/>
        <v>-0.10999999999999943</v>
      </c>
      <c r="U15" s="4">
        <v>114</v>
      </c>
      <c r="V15" s="1">
        <v>226</v>
      </c>
      <c r="W15" s="5">
        <f t="shared" si="0"/>
        <v>112</v>
      </c>
    </row>
    <row r="16" spans="1:23" ht="33.950000000000003" customHeight="1" x14ac:dyDescent="0.25">
      <c r="A16" s="19">
        <v>14</v>
      </c>
      <c r="B16" s="2" t="s">
        <v>33</v>
      </c>
      <c r="C16" s="4">
        <v>96.43</v>
      </c>
      <c r="D16" s="1">
        <v>99.11</v>
      </c>
      <c r="E16" s="5">
        <f t="shared" si="1"/>
        <v>2.6799999999999926</v>
      </c>
      <c r="F16" s="4">
        <v>93.64</v>
      </c>
      <c r="G16" s="1">
        <v>98.81</v>
      </c>
      <c r="H16" s="5">
        <f t="shared" si="2"/>
        <v>5.1700000000000017</v>
      </c>
      <c r="I16" s="4">
        <v>88.36</v>
      </c>
      <c r="J16" s="1">
        <v>96.89</v>
      </c>
      <c r="K16" s="5">
        <f t="shared" si="3"/>
        <v>8.5300000000000011</v>
      </c>
      <c r="L16" s="4">
        <v>96.2</v>
      </c>
      <c r="M16" s="1">
        <v>99.54</v>
      </c>
      <c r="N16" s="5">
        <f t="shared" si="4"/>
        <v>3.3400000000000034</v>
      </c>
      <c r="O16" s="4">
        <v>95.17</v>
      </c>
      <c r="P16" s="1">
        <v>99.01</v>
      </c>
      <c r="Q16" s="5">
        <f t="shared" si="5"/>
        <v>3.8400000000000034</v>
      </c>
      <c r="R16" s="4">
        <v>93.98</v>
      </c>
      <c r="S16" s="1">
        <v>98.66</v>
      </c>
      <c r="T16" s="5">
        <f t="shared" si="6"/>
        <v>4.6799999999999926</v>
      </c>
      <c r="U16" s="4">
        <v>169</v>
      </c>
      <c r="V16" s="1">
        <v>126</v>
      </c>
      <c r="W16" s="5">
        <f t="shared" si="0"/>
        <v>-43</v>
      </c>
    </row>
    <row r="17" spans="1:23" ht="33.950000000000003" customHeight="1" x14ac:dyDescent="0.25">
      <c r="A17" s="19">
        <v>15</v>
      </c>
      <c r="B17" s="2" t="s">
        <v>34</v>
      </c>
      <c r="C17" s="4">
        <v>99.86</v>
      </c>
      <c r="D17" s="1">
        <v>99.68</v>
      </c>
      <c r="E17" s="5">
        <f t="shared" si="1"/>
        <v>-0.17999999999999261</v>
      </c>
      <c r="F17" s="4">
        <v>99.15</v>
      </c>
      <c r="G17" s="1">
        <v>99.81</v>
      </c>
      <c r="H17" s="5">
        <f t="shared" si="2"/>
        <v>0.65999999999999659</v>
      </c>
      <c r="I17" s="4">
        <v>98.08</v>
      </c>
      <c r="J17" s="1">
        <v>98.84</v>
      </c>
      <c r="K17" s="5">
        <f t="shared" si="3"/>
        <v>0.76000000000000512</v>
      </c>
      <c r="L17" s="4">
        <v>99.43</v>
      </c>
      <c r="M17" s="1">
        <v>99.87</v>
      </c>
      <c r="N17" s="5">
        <f t="shared" si="4"/>
        <v>0.43999999999999773</v>
      </c>
      <c r="O17" s="4">
        <v>99.57</v>
      </c>
      <c r="P17" s="1">
        <v>99.87</v>
      </c>
      <c r="Q17" s="5">
        <f t="shared" si="5"/>
        <v>0.30000000000001137</v>
      </c>
      <c r="R17" s="4">
        <v>99.22</v>
      </c>
      <c r="S17" s="1">
        <v>99.6</v>
      </c>
      <c r="T17" s="5">
        <f t="shared" si="6"/>
        <v>0.37999999999999545</v>
      </c>
      <c r="U17" s="4">
        <v>117</v>
      </c>
      <c r="V17" s="1">
        <v>129</v>
      </c>
      <c r="W17" s="5">
        <f t="shared" si="0"/>
        <v>12</v>
      </c>
    </row>
    <row r="18" spans="1:23" ht="33.950000000000003" customHeight="1" x14ac:dyDescent="0.25">
      <c r="A18" s="19">
        <v>16</v>
      </c>
      <c r="B18" s="2" t="s">
        <v>35</v>
      </c>
      <c r="C18" s="4">
        <v>7.21</v>
      </c>
      <c r="D18" s="1">
        <v>97.45</v>
      </c>
      <c r="E18" s="5">
        <f t="shared" si="1"/>
        <v>90.240000000000009</v>
      </c>
      <c r="F18" s="4">
        <v>97.01</v>
      </c>
      <c r="G18" s="1">
        <v>97.92</v>
      </c>
      <c r="H18" s="5">
        <f t="shared" si="2"/>
        <v>0.90999999999999659</v>
      </c>
      <c r="I18" s="4">
        <v>95</v>
      </c>
      <c r="J18" s="1">
        <v>96.28</v>
      </c>
      <c r="K18" s="5">
        <f t="shared" si="3"/>
        <v>1.2800000000000011</v>
      </c>
      <c r="L18" s="4">
        <v>97.93</v>
      </c>
      <c r="M18" s="1">
        <v>97.97</v>
      </c>
      <c r="N18" s="5">
        <f t="shared" si="4"/>
        <v>3.9999999999992042E-2</v>
      </c>
      <c r="O18" s="4">
        <v>97.43</v>
      </c>
      <c r="P18" s="1">
        <v>98.37</v>
      </c>
      <c r="Q18" s="5">
        <f t="shared" si="5"/>
        <v>0.93999999999999773</v>
      </c>
      <c r="R18" s="4">
        <v>96.91</v>
      </c>
      <c r="S18" s="1">
        <v>97.58</v>
      </c>
      <c r="T18" s="5">
        <f t="shared" si="6"/>
        <v>0.67000000000000171</v>
      </c>
      <c r="U18" s="4">
        <v>422</v>
      </c>
      <c r="V18" s="1">
        <v>271</v>
      </c>
      <c r="W18" s="5">
        <f t="shared" si="0"/>
        <v>-151</v>
      </c>
    </row>
    <row r="19" spans="1:23" ht="33.950000000000003" customHeight="1" x14ac:dyDescent="0.25">
      <c r="A19" s="19">
        <v>17</v>
      </c>
      <c r="B19" s="2" t="s">
        <v>36</v>
      </c>
      <c r="C19" s="4">
        <v>97.77</v>
      </c>
      <c r="D19" s="1">
        <v>96.25</v>
      </c>
      <c r="E19" s="5">
        <f t="shared" si="1"/>
        <v>-1.519999999999996</v>
      </c>
      <c r="F19" s="4">
        <v>97.64</v>
      </c>
      <c r="G19" s="1">
        <v>95.94</v>
      </c>
      <c r="H19" s="5">
        <f t="shared" si="2"/>
        <v>-1.7000000000000028</v>
      </c>
      <c r="I19" s="4">
        <v>95.67</v>
      </c>
      <c r="J19" s="1">
        <v>93.42</v>
      </c>
      <c r="K19" s="5">
        <f t="shared" si="3"/>
        <v>-2.25</v>
      </c>
      <c r="L19" s="4">
        <v>97.18</v>
      </c>
      <c r="M19" s="1">
        <v>97.38</v>
      </c>
      <c r="N19" s="5">
        <f t="shared" si="4"/>
        <v>0.19999999999998863</v>
      </c>
      <c r="O19" s="4">
        <v>97.7</v>
      </c>
      <c r="P19" s="1">
        <v>96.71</v>
      </c>
      <c r="Q19" s="5">
        <f t="shared" si="5"/>
        <v>-0.99000000000000909</v>
      </c>
      <c r="R19" s="4">
        <v>97.16</v>
      </c>
      <c r="S19" s="1">
        <v>95.94</v>
      </c>
      <c r="T19" s="5">
        <f t="shared" si="6"/>
        <v>-1.2199999999999989</v>
      </c>
      <c r="U19" s="4">
        <v>127</v>
      </c>
      <c r="V19" s="1">
        <v>200</v>
      </c>
      <c r="W19" s="5">
        <f t="shared" si="0"/>
        <v>73</v>
      </c>
    </row>
    <row r="20" spans="1:23" ht="33.950000000000003" customHeight="1" x14ac:dyDescent="0.25">
      <c r="A20" s="19">
        <v>18</v>
      </c>
      <c r="B20" s="2" t="s">
        <v>37</v>
      </c>
      <c r="C20" s="4">
        <v>99.36</v>
      </c>
      <c r="D20" s="1">
        <v>98.96</v>
      </c>
      <c r="E20" s="5">
        <f t="shared" si="1"/>
        <v>-0.40000000000000568</v>
      </c>
      <c r="F20" s="4">
        <v>99.68</v>
      </c>
      <c r="G20" s="1">
        <v>98.96</v>
      </c>
      <c r="H20" s="5">
        <f t="shared" si="2"/>
        <v>-0.72000000000001307</v>
      </c>
      <c r="I20" s="4">
        <v>98.02</v>
      </c>
      <c r="J20" s="1">
        <v>97.16</v>
      </c>
      <c r="K20" s="5">
        <f t="shared" si="3"/>
        <v>-0.85999999999999943</v>
      </c>
      <c r="L20" s="4">
        <v>99.79</v>
      </c>
      <c r="M20" s="1">
        <v>99.56</v>
      </c>
      <c r="N20" s="5">
        <f t="shared" si="4"/>
        <v>-0.23000000000000398</v>
      </c>
      <c r="O20" s="4">
        <v>99.36</v>
      </c>
      <c r="P20" s="1">
        <v>99.12</v>
      </c>
      <c r="Q20" s="5">
        <f t="shared" si="5"/>
        <v>-0.23999999999999488</v>
      </c>
      <c r="R20" s="4">
        <v>99.21</v>
      </c>
      <c r="S20" s="1">
        <v>98.74</v>
      </c>
      <c r="T20" s="5">
        <f t="shared" si="6"/>
        <v>-0.46999999999999886</v>
      </c>
      <c r="U20" s="4">
        <v>118</v>
      </c>
      <c r="V20" s="1">
        <v>132</v>
      </c>
      <c r="W20" s="5">
        <f t="shared" si="0"/>
        <v>14</v>
      </c>
    </row>
    <row r="21" spans="1:23" ht="33.950000000000003" customHeight="1" x14ac:dyDescent="0.25">
      <c r="A21" s="19">
        <v>19</v>
      </c>
      <c r="B21" s="2" t="s">
        <v>38</v>
      </c>
      <c r="C21" s="4">
        <v>99.13</v>
      </c>
      <c r="D21" s="1">
        <v>99.79</v>
      </c>
      <c r="E21" s="5">
        <f t="shared" si="1"/>
        <v>0.6600000000000108</v>
      </c>
      <c r="F21" s="4">
        <v>99.23</v>
      </c>
      <c r="G21" s="1">
        <v>99.65</v>
      </c>
      <c r="H21" s="5">
        <f t="shared" si="2"/>
        <v>0.42000000000000171</v>
      </c>
      <c r="I21" s="4">
        <v>99.1</v>
      </c>
      <c r="J21" s="1">
        <v>99.65</v>
      </c>
      <c r="K21" s="5">
        <f t="shared" si="3"/>
        <v>0.55000000000001137</v>
      </c>
      <c r="L21" s="4">
        <v>99.1</v>
      </c>
      <c r="M21" s="1">
        <v>99.94</v>
      </c>
      <c r="N21" s="5">
        <f t="shared" si="4"/>
        <v>0.84000000000000341</v>
      </c>
      <c r="O21" s="4">
        <v>98.97</v>
      </c>
      <c r="P21" s="1">
        <v>99.77</v>
      </c>
      <c r="Q21" s="5">
        <f t="shared" si="5"/>
        <v>0.79999999999999716</v>
      </c>
      <c r="R21" s="4">
        <v>99.1</v>
      </c>
      <c r="S21" s="1">
        <v>99.77</v>
      </c>
      <c r="T21" s="5">
        <f t="shared" si="6"/>
        <v>0.67000000000000171</v>
      </c>
      <c r="U21" s="4">
        <v>130</v>
      </c>
      <c r="V21" s="1">
        <v>142</v>
      </c>
      <c r="W21" s="5">
        <f t="shared" si="0"/>
        <v>12</v>
      </c>
    </row>
    <row r="22" spans="1:23" ht="33.950000000000003" customHeight="1" x14ac:dyDescent="0.25">
      <c r="A22" s="19">
        <v>20</v>
      </c>
      <c r="B22" s="2" t="s">
        <v>9</v>
      </c>
      <c r="C22" s="4">
        <v>99.05</v>
      </c>
      <c r="D22" s="1">
        <v>99</v>
      </c>
      <c r="E22" s="5">
        <f t="shared" si="1"/>
        <v>-4.9999999999997158E-2</v>
      </c>
      <c r="F22" s="4">
        <v>99.56</v>
      </c>
      <c r="G22" s="1">
        <v>98.72</v>
      </c>
      <c r="H22" s="5">
        <f t="shared" si="2"/>
        <v>-0.84000000000000341</v>
      </c>
      <c r="I22" s="4">
        <v>97</v>
      </c>
      <c r="J22" s="1">
        <v>96.3</v>
      </c>
      <c r="K22" s="5">
        <f t="shared" si="3"/>
        <v>-0.70000000000000284</v>
      </c>
      <c r="L22" s="4">
        <v>99.63</v>
      </c>
      <c r="M22" s="1">
        <v>99.25</v>
      </c>
      <c r="N22" s="5">
        <f t="shared" si="4"/>
        <v>-0.37999999999999545</v>
      </c>
      <c r="O22" s="4">
        <v>99.2</v>
      </c>
      <c r="P22" s="1">
        <v>99</v>
      </c>
      <c r="Q22" s="5">
        <f t="shared" si="5"/>
        <v>-0.20000000000000284</v>
      </c>
      <c r="R22" s="4">
        <v>98.84</v>
      </c>
      <c r="S22" s="1">
        <v>98.44</v>
      </c>
      <c r="T22" s="5">
        <f t="shared" si="6"/>
        <v>-0.40000000000000568</v>
      </c>
      <c r="U22" s="4">
        <v>114</v>
      </c>
      <c r="V22" s="1">
        <v>234</v>
      </c>
      <c r="W22" s="5">
        <f t="shared" si="0"/>
        <v>120</v>
      </c>
    </row>
    <row r="23" spans="1:23" ht="33.950000000000003" customHeight="1" x14ac:dyDescent="0.25">
      <c r="A23" s="19">
        <v>21</v>
      </c>
      <c r="B23" s="2" t="s">
        <v>39</v>
      </c>
      <c r="C23" s="4">
        <v>99.31</v>
      </c>
      <c r="D23" s="1">
        <v>97.15</v>
      </c>
      <c r="E23" s="5">
        <f t="shared" si="1"/>
        <v>-2.1599999999999966</v>
      </c>
      <c r="F23" s="4">
        <v>99.42</v>
      </c>
      <c r="G23" s="1">
        <v>97.22</v>
      </c>
      <c r="H23" s="5">
        <f t="shared" si="2"/>
        <v>-2.2000000000000028</v>
      </c>
      <c r="I23" s="4">
        <v>99.31</v>
      </c>
      <c r="J23" s="1">
        <v>97.07</v>
      </c>
      <c r="K23" s="5">
        <f t="shared" si="3"/>
        <v>-2.2400000000000091</v>
      </c>
      <c r="L23" s="4">
        <v>99.54</v>
      </c>
      <c r="M23" s="1">
        <v>97.22</v>
      </c>
      <c r="N23" s="5">
        <f t="shared" si="4"/>
        <v>-2.3200000000000074</v>
      </c>
      <c r="O23" s="4">
        <v>99.46</v>
      </c>
      <c r="P23" s="1">
        <v>97.22</v>
      </c>
      <c r="Q23" s="5">
        <f t="shared" si="5"/>
        <v>-2.2399999999999949</v>
      </c>
      <c r="R23" s="4">
        <v>99.4</v>
      </c>
      <c r="S23" s="1">
        <v>97.17</v>
      </c>
      <c r="T23" s="5">
        <f t="shared" si="6"/>
        <v>-2.230000000000004</v>
      </c>
      <c r="U23" s="4">
        <v>108</v>
      </c>
      <c r="V23" s="1">
        <v>108</v>
      </c>
      <c r="W23" s="5">
        <f t="shared" si="0"/>
        <v>0</v>
      </c>
    </row>
    <row r="24" spans="1:23" ht="33.950000000000003" customHeight="1" x14ac:dyDescent="0.25">
      <c r="A24" s="19">
        <v>22</v>
      </c>
      <c r="B24" s="2" t="s">
        <v>40</v>
      </c>
      <c r="C24" s="4">
        <v>98.16</v>
      </c>
      <c r="D24" s="1">
        <v>97.92</v>
      </c>
      <c r="E24" s="5">
        <f t="shared" si="1"/>
        <v>-0.23999999999999488</v>
      </c>
      <c r="F24" s="4">
        <v>98.52</v>
      </c>
      <c r="G24" s="1">
        <v>96.36</v>
      </c>
      <c r="H24" s="5">
        <f t="shared" si="2"/>
        <v>-2.1599999999999966</v>
      </c>
      <c r="I24" s="4">
        <v>94.84</v>
      </c>
      <c r="J24" s="1">
        <v>92.73</v>
      </c>
      <c r="K24" s="5">
        <f t="shared" si="3"/>
        <v>-2.1099999999999994</v>
      </c>
      <c r="L24" s="4">
        <v>99.08</v>
      </c>
      <c r="M24" s="1">
        <v>98.33</v>
      </c>
      <c r="N24" s="5">
        <f t="shared" si="4"/>
        <v>-0.75</v>
      </c>
      <c r="O24" s="4">
        <v>98.8</v>
      </c>
      <c r="P24" s="1">
        <v>97.05</v>
      </c>
      <c r="Q24" s="5">
        <f t="shared" si="5"/>
        <v>-1.75</v>
      </c>
      <c r="R24" s="4">
        <v>97.84</v>
      </c>
      <c r="S24" s="1">
        <v>96.49</v>
      </c>
      <c r="T24" s="5">
        <f t="shared" si="6"/>
        <v>-1.3500000000000085</v>
      </c>
      <c r="U24" s="4">
        <v>118</v>
      </c>
      <c r="V24" s="1">
        <v>110</v>
      </c>
      <c r="W24" s="5">
        <f t="shared" si="0"/>
        <v>-8</v>
      </c>
    </row>
    <row r="25" spans="1:23" ht="33.950000000000003" customHeight="1" x14ac:dyDescent="0.25">
      <c r="A25" s="19">
        <v>23</v>
      </c>
      <c r="B25" s="2" t="s">
        <v>41</v>
      </c>
      <c r="C25" s="4">
        <v>93.8</v>
      </c>
      <c r="D25" s="1">
        <v>96.09</v>
      </c>
      <c r="E25" s="5">
        <f t="shared" si="1"/>
        <v>2.2900000000000063</v>
      </c>
      <c r="F25" s="4">
        <v>91.54</v>
      </c>
      <c r="G25" s="1">
        <v>93.68</v>
      </c>
      <c r="H25" s="5">
        <f t="shared" si="2"/>
        <v>2.1400000000000006</v>
      </c>
      <c r="I25" s="4">
        <v>86.28</v>
      </c>
      <c r="J25" s="1">
        <v>90.66</v>
      </c>
      <c r="K25" s="5">
        <f t="shared" si="3"/>
        <v>4.3799999999999955</v>
      </c>
      <c r="L25" s="4">
        <v>95.51</v>
      </c>
      <c r="M25" s="1">
        <v>97.07</v>
      </c>
      <c r="N25" s="5">
        <f t="shared" si="4"/>
        <v>1.5599999999999881</v>
      </c>
      <c r="O25" s="4">
        <v>93.75</v>
      </c>
      <c r="P25" s="1">
        <v>96.34</v>
      </c>
      <c r="Q25" s="5">
        <f t="shared" si="5"/>
        <v>2.5900000000000034</v>
      </c>
      <c r="R25" s="4">
        <v>92.22</v>
      </c>
      <c r="S25" s="1">
        <v>94.84</v>
      </c>
      <c r="T25" s="5">
        <f t="shared" si="6"/>
        <v>2.6200000000000045</v>
      </c>
      <c r="U25" s="4">
        <v>232</v>
      </c>
      <c r="V25" s="1">
        <v>182</v>
      </c>
      <c r="W25" s="5">
        <f t="shared" si="0"/>
        <v>-50</v>
      </c>
    </row>
    <row r="26" spans="1:23" ht="33.950000000000003" customHeight="1" x14ac:dyDescent="0.25">
      <c r="A26" s="19">
        <v>24</v>
      </c>
      <c r="B26" s="2" t="s">
        <v>2</v>
      </c>
      <c r="C26" s="4">
        <v>99.96</v>
      </c>
      <c r="D26" s="1">
        <v>100</v>
      </c>
      <c r="E26" s="5">
        <f t="shared" si="1"/>
        <v>4.0000000000006253E-2</v>
      </c>
      <c r="F26" s="4">
        <v>100</v>
      </c>
      <c r="G26" s="1">
        <v>100</v>
      </c>
      <c r="H26" s="5">
        <f t="shared" si="2"/>
        <v>0</v>
      </c>
      <c r="I26" s="4">
        <v>99.92</v>
      </c>
      <c r="J26" s="1">
        <v>99.77</v>
      </c>
      <c r="K26" s="5">
        <f t="shared" si="3"/>
        <v>-0.15000000000000568</v>
      </c>
      <c r="L26" s="4">
        <v>100</v>
      </c>
      <c r="M26" s="1">
        <v>100</v>
      </c>
      <c r="N26" s="5">
        <f t="shared" si="4"/>
        <v>0</v>
      </c>
      <c r="O26" s="4">
        <v>100</v>
      </c>
      <c r="P26" s="1">
        <v>99.92</v>
      </c>
      <c r="Q26" s="5">
        <f t="shared" si="5"/>
        <v>-7.9999999999998295E-2</v>
      </c>
      <c r="R26" s="4">
        <v>99.97</v>
      </c>
      <c r="S26" s="1">
        <v>99.94</v>
      </c>
      <c r="T26" s="5">
        <f t="shared" si="6"/>
        <v>-3.0000000000001137E-2</v>
      </c>
      <c r="U26" s="4">
        <v>102</v>
      </c>
      <c r="V26" s="1">
        <v>110</v>
      </c>
      <c r="W26" s="5">
        <f t="shared" si="0"/>
        <v>8</v>
      </c>
    </row>
    <row r="27" spans="1:23" ht="33.950000000000003" customHeight="1" x14ac:dyDescent="0.25">
      <c r="A27" s="19">
        <v>25</v>
      </c>
      <c r="B27" s="2" t="s">
        <v>10</v>
      </c>
      <c r="C27" s="4">
        <v>97.86</v>
      </c>
      <c r="D27" s="1">
        <v>98.93</v>
      </c>
      <c r="E27" s="5">
        <f t="shared" si="1"/>
        <v>1.0700000000000074</v>
      </c>
      <c r="F27" s="4">
        <v>97.67</v>
      </c>
      <c r="G27" s="1">
        <v>98.61</v>
      </c>
      <c r="H27" s="5">
        <f t="shared" si="2"/>
        <v>0.93999999999999773</v>
      </c>
      <c r="I27" s="4">
        <v>93.93</v>
      </c>
      <c r="J27" s="1">
        <v>95.6</v>
      </c>
      <c r="K27" s="5">
        <f t="shared" si="3"/>
        <v>1.6699999999999875</v>
      </c>
      <c r="L27" s="4">
        <v>97.98</v>
      </c>
      <c r="M27" s="1">
        <v>99.36</v>
      </c>
      <c r="N27" s="5">
        <f t="shared" si="4"/>
        <v>1.3799999999999955</v>
      </c>
      <c r="O27" s="4">
        <v>97.36</v>
      </c>
      <c r="P27" s="1">
        <v>99.13</v>
      </c>
      <c r="Q27" s="5">
        <f t="shared" si="5"/>
        <v>1.769999999999996</v>
      </c>
      <c r="R27" s="4">
        <v>96.91</v>
      </c>
      <c r="S27" s="1">
        <v>98.31</v>
      </c>
      <c r="T27" s="5">
        <f t="shared" si="6"/>
        <v>1.4000000000000057</v>
      </c>
      <c r="U27" s="4">
        <v>177</v>
      </c>
      <c r="V27" s="1">
        <v>288</v>
      </c>
      <c r="W27" s="5">
        <f t="shared" si="0"/>
        <v>111</v>
      </c>
    </row>
    <row r="28" spans="1:23" ht="33.950000000000003" customHeight="1" x14ac:dyDescent="0.25">
      <c r="A28" s="19">
        <v>26</v>
      </c>
      <c r="B28" s="2" t="s">
        <v>42</v>
      </c>
      <c r="C28" s="4">
        <v>96.56</v>
      </c>
      <c r="D28" s="1">
        <v>97.18</v>
      </c>
      <c r="E28" s="5">
        <f t="shared" si="1"/>
        <v>0.62000000000000455</v>
      </c>
      <c r="F28" s="4">
        <v>96.27</v>
      </c>
      <c r="G28" s="1">
        <v>94.66</v>
      </c>
      <c r="H28" s="5">
        <f t="shared" si="2"/>
        <v>-1.6099999999999994</v>
      </c>
      <c r="I28" s="4">
        <v>90.57</v>
      </c>
      <c r="J28" s="1">
        <v>91.2</v>
      </c>
      <c r="K28" s="5">
        <f t="shared" si="3"/>
        <v>0.63000000000000966</v>
      </c>
      <c r="L28" s="4">
        <v>98.1</v>
      </c>
      <c r="M28" s="1">
        <v>96.98</v>
      </c>
      <c r="N28" s="5">
        <f t="shared" si="4"/>
        <v>-1.1199999999999903</v>
      </c>
      <c r="O28" s="4">
        <v>96.78</v>
      </c>
      <c r="P28" s="1">
        <v>96.71</v>
      </c>
      <c r="Q28" s="5">
        <f t="shared" si="5"/>
        <v>-7.000000000000739E-2</v>
      </c>
      <c r="R28" s="4">
        <v>95.61</v>
      </c>
      <c r="S28" s="1">
        <v>95.39</v>
      </c>
      <c r="T28" s="5">
        <f t="shared" si="6"/>
        <v>-0.21999999999999886</v>
      </c>
      <c r="U28" s="4">
        <v>114</v>
      </c>
      <c r="V28" s="1">
        <v>124</v>
      </c>
      <c r="W28" s="5">
        <f t="shared" si="0"/>
        <v>10</v>
      </c>
    </row>
    <row r="29" spans="1:23" ht="33.950000000000003" customHeight="1" x14ac:dyDescent="0.25">
      <c r="A29" s="19">
        <v>27</v>
      </c>
      <c r="B29" s="2" t="s">
        <v>43</v>
      </c>
      <c r="C29" s="4">
        <v>96.74</v>
      </c>
      <c r="D29" s="1">
        <v>93.51</v>
      </c>
      <c r="E29" s="5">
        <f t="shared" si="1"/>
        <v>-3.2299999999999898</v>
      </c>
      <c r="F29" s="4">
        <v>94.29</v>
      </c>
      <c r="G29" s="1">
        <v>90.66</v>
      </c>
      <c r="H29" s="5">
        <f t="shared" si="2"/>
        <v>-3.6300000000000097</v>
      </c>
      <c r="I29" s="4">
        <v>91.3</v>
      </c>
      <c r="J29" s="1">
        <v>83.9</v>
      </c>
      <c r="K29" s="5">
        <f t="shared" si="3"/>
        <v>-7.3999999999999915</v>
      </c>
      <c r="L29" s="9">
        <v>95.13</v>
      </c>
      <c r="M29" s="1">
        <v>93.51</v>
      </c>
      <c r="N29" s="5">
        <f t="shared" si="4"/>
        <v>-1.6199999999999903</v>
      </c>
      <c r="O29" s="4">
        <v>94.75</v>
      </c>
      <c r="P29" s="1">
        <v>92.15</v>
      </c>
      <c r="Q29" s="5">
        <f t="shared" si="5"/>
        <v>-2.5999999999999943</v>
      </c>
      <c r="R29" s="4">
        <v>94.39</v>
      </c>
      <c r="S29" s="1">
        <v>90.75</v>
      </c>
      <c r="T29" s="5">
        <f t="shared" si="6"/>
        <v>-3.6400000000000006</v>
      </c>
      <c r="U29" s="4">
        <v>46</v>
      </c>
      <c r="V29" s="1">
        <v>190</v>
      </c>
      <c r="W29" s="5">
        <f t="shared" si="0"/>
        <v>144</v>
      </c>
    </row>
    <row r="30" spans="1:23" ht="33.950000000000003" customHeight="1" x14ac:dyDescent="0.25">
      <c r="A30" s="19">
        <v>28</v>
      </c>
      <c r="B30" s="2" t="s">
        <v>44</v>
      </c>
      <c r="C30" s="4">
        <v>97.34</v>
      </c>
      <c r="D30" s="1">
        <v>96.35</v>
      </c>
      <c r="E30" s="5">
        <f t="shared" si="1"/>
        <v>-0.99000000000000909</v>
      </c>
      <c r="F30" s="4">
        <v>97.24</v>
      </c>
      <c r="G30" s="1">
        <v>96.38</v>
      </c>
      <c r="H30" s="5">
        <f t="shared" si="2"/>
        <v>-0.85999999999999943</v>
      </c>
      <c r="I30" s="4">
        <v>93.9</v>
      </c>
      <c r="J30" s="1">
        <v>91.9</v>
      </c>
      <c r="K30" s="5">
        <f t="shared" si="3"/>
        <v>-2</v>
      </c>
      <c r="L30" s="4">
        <v>97.77</v>
      </c>
      <c r="M30" s="1">
        <v>98.48</v>
      </c>
      <c r="N30" s="5">
        <f t="shared" si="4"/>
        <v>0.71000000000000796</v>
      </c>
      <c r="O30" s="4">
        <v>97.67</v>
      </c>
      <c r="P30" s="1">
        <v>97.68</v>
      </c>
      <c r="Q30" s="5">
        <f t="shared" si="5"/>
        <v>1.0000000000005116E-2</v>
      </c>
      <c r="R30" s="4">
        <v>96.75</v>
      </c>
      <c r="S30" s="1">
        <v>96.14</v>
      </c>
      <c r="T30" s="5">
        <f t="shared" si="6"/>
        <v>-0.60999999999999943</v>
      </c>
      <c r="U30" s="4">
        <v>86</v>
      </c>
      <c r="V30" s="1">
        <v>176</v>
      </c>
      <c r="W30" s="5">
        <f t="shared" si="0"/>
        <v>90</v>
      </c>
    </row>
    <row r="31" spans="1:23" ht="33.950000000000003" customHeight="1" x14ac:dyDescent="0.25">
      <c r="A31" s="19">
        <v>29</v>
      </c>
      <c r="B31" s="2" t="s">
        <v>3</v>
      </c>
      <c r="C31" s="4">
        <v>7.4</v>
      </c>
      <c r="D31" s="1">
        <v>99.92</v>
      </c>
      <c r="E31" s="5">
        <f t="shared" si="1"/>
        <v>92.52</v>
      </c>
      <c r="F31" s="4">
        <v>95.68</v>
      </c>
      <c r="G31" s="1">
        <v>100</v>
      </c>
      <c r="H31" s="5">
        <f t="shared" si="2"/>
        <v>4.3199999999999932</v>
      </c>
      <c r="I31" s="4">
        <v>92.12</v>
      </c>
      <c r="J31" s="1">
        <v>99.53</v>
      </c>
      <c r="K31" s="5">
        <f t="shared" si="3"/>
        <v>7.4099999999999966</v>
      </c>
      <c r="L31" s="4">
        <v>97.59</v>
      </c>
      <c r="M31" s="1">
        <v>100</v>
      </c>
      <c r="N31" s="5">
        <f t="shared" si="4"/>
        <v>2.4099999999999966</v>
      </c>
      <c r="O31" s="4">
        <v>96.5</v>
      </c>
      <c r="P31" s="1">
        <v>99.76</v>
      </c>
      <c r="Q31" s="5">
        <f t="shared" si="5"/>
        <v>3.2600000000000051</v>
      </c>
      <c r="R31" s="4">
        <v>95.87</v>
      </c>
      <c r="S31" s="1">
        <v>99.83</v>
      </c>
      <c r="T31" s="5">
        <f t="shared" si="6"/>
        <v>3.9599999999999937</v>
      </c>
      <c r="U31" s="4">
        <v>443</v>
      </c>
      <c r="V31" s="1">
        <v>106</v>
      </c>
      <c r="W31" s="5">
        <f t="shared" si="0"/>
        <v>-337</v>
      </c>
    </row>
    <row r="32" spans="1:23" ht="33.950000000000003" customHeight="1" x14ac:dyDescent="0.25">
      <c r="A32" s="19">
        <v>30</v>
      </c>
      <c r="B32" s="2" t="s">
        <v>45</v>
      </c>
      <c r="C32" s="4">
        <v>98.08</v>
      </c>
      <c r="D32" s="1">
        <v>99.65</v>
      </c>
      <c r="E32" s="5">
        <f t="shared" si="1"/>
        <v>1.5700000000000074</v>
      </c>
      <c r="F32" s="4">
        <v>97.96</v>
      </c>
      <c r="G32" s="1">
        <v>98</v>
      </c>
      <c r="H32" s="5">
        <f t="shared" si="2"/>
        <v>4.0000000000006253E-2</v>
      </c>
      <c r="I32" s="4">
        <v>97.2</v>
      </c>
      <c r="J32" s="1">
        <v>95.52</v>
      </c>
      <c r="K32" s="5">
        <f t="shared" si="3"/>
        <v>-1.6800000000000068</v>
      </c>
      <c r="L32" s="4">
        <v>98.4</v>
      </c>
      <c r="M32" s="1">
        <v>99.76</v>
      </c>
      <c r="N32" s="5">
        <f t="shared" si="4"/>
        <v>1.3599999999999994</v>
      </c>
      <c r="O32" s="4">
        <v>98.4</v>
      </c>
      <c r="P32" s="1">
        <v>99.61</v>
      </c>
      <c r="Q32" s="5">
        <f t="shared" si="5"/>
        <v>1.2099999999999937</v>
      </c>
      <c r="R32" s="4">
        <v>98.01</v>
      </c>
      <c r="S32" s="1">
        <v>98.54</v>
      </c>
      <c r="T32" s="5">
        <f t="shared" si="6"/>
        <v>0.53000000000000114</v>
      </c>
      <c r="U32" s="4">
        <v>104</v>
      </c>
      <c r="V32" s="1">
        <v>106</v>
      </c>
      <c r="W32" s="5">
        <f t="shared" si="0"/>
        <v>2</v>
      </c>
    </row>
    <row r="33" spans="1:23" ht="33.950000000000003" customHeight="1" x14ac:dyDescent="0.25">
      <c r="A33" s="19">
        <v>31</v>
      </c>
      <c r="B33" s="2" t="s">
        <v>46</v>
      </c>
      <c r="C33" s="4">
        <v>98.9</v>
      </c>
      <c r="D33" s="1">
        <v>95.77</v>
      </c>
      <c r="E33" s="5">
        <f t="shared" si="1"/>
        <v>-3.1300000000000097</v>
      </c>
      <c r="F33" s="4">
        <v>98.55</v>
      </c>
      <c r="G33" s="1">
        <v>95.87</v>
      </c>
      <c r="H33" s="5">
        <f t="shared" si="2"/>
        <v>-2.6799999999999926</v>
      </c>
      <c r="I33" s="4">
        <v>96.32</v>
      </c>
      <c r="J33" s="1">
        <v>92.88</v>
      </c>
      <c r="K33" s="5">
        <f t="shared" si="3"/>
        <v>-3.4399999999999977</v>
      </c>
      <c r="L33" s="4">
        <v>99.29</v>
      </c>
      <c r="M33" s="1">
        <v>97.38</v>
      </c>
      <c r="N33" s="5">
        <f t="shared" si="4"/>
        <v>-1.9100000000000108</v>
      </c>
      <c r="O33" s="4">
        <v>99.1</v>
      </c>
      <c r="P33" s="1">
        <v>95.63</v>
      </c>
      <c r="Q33" s="5">
        <f t="shared" si="5"/>
        <v>-3.4699999999999989</v>
      </c>
      <c r="R33" s="4">
        <v>98.42</v>
      </c>
      <c r="S33" s="1">
        <v>95.48</v>
      </c>
      <c r="T33" s="5">
        <f t="shared" si="6"/>
        <v>-2.9399999999999977</v>
      </c>
      <c r="U33" s="4">
        <v>129</v>
      </c>
      <c r="V33" s="1">
        <v>124</v>
      </c>
      <c r="W33" s="5">
        <f t="shared" si="0"/>
        <v>-5</v>
      </c>
    </row>
    <row r="34" spans="1:23" ht="33.950000000000003" customHeight="1" x14ac:dyDescent="0.25">
      <c r="A34" s="19">
        <v>32</v>
      </c>
      <c r="B34" s="2" t="s">
        <v>11</v>
      </c>
      <c r="C34" s="4">
        <v>96.48</v>
      </c>
      <c r="D34" s="1">
        <v>97.85</v>
      </c>
      <c r="E34" s="5">
        <f t="shared" si="1"/>
        <v>1.3699999999999903</v>
      </c>
      <c r="F34" s="4">
        <v>96.33</v>
      </c>
      <c r="G34" s="1">
        <v>97.31</v>
      </c>
      <c r="H34" s="5">
        <f t="shared" si="2"/>
        <v>0.98000000000000398</v>
      </c>
      <c r="I34" s="4">
        <v>91.28</v>
      </c>
      <c r="J34" s="1">
        <v>95.13</v>
      </c>
      <c r="K34" s="5">
        <f t="shared" si="3"/>
        <v>3.8499999999999943</v>
      </c>
      <c r="L34" s="4">
        <v>97.71</v>
      </c>
      <c r="M34" s="1">
        <v>98.27</v>
      </c>
      <c r="N34" s="5">
        <f t="shared" si="4"/>
        <v>0.56000000000000227</v>
      </c>
      <c r="O34" s="4">
        <v>96.41</v>
      </c>
      <c r="P34" s="1">
        <v>98.53</v>
      </c>
      <c r="Q34" s="5">
        <f t="shared" si="5"/>
        <v>2.1200000000000045</v>
      </c>
      <c r="R34" s="4">
        <v>95.59</v>
      </c>
      <c r="S34" s="1">
        <v>97.42</v>
      </c>
      <c r="T34" s="5">
        <f t="shared" si="6"/>
        <v>1.8299999999999983</v>
      </c>
      <c r="U34" s="4">
        <v>109</v>
      </c>
      <c r="V34" s="1">
        <v>130</v>
      </c>
      <c r="W34" s="5">
        <f t="shared" si="0"/>
        <v>21</v>
      </c>
    </row>
    <row r="35" spans="1:23" ht="33.950000000000003" customHeight="1" x14ac:dyDescent="0.25">
      <c r="A35" s="19">
        <v>33</v>
      </c>
      <c r="B35" s="2" t="s">
        <v>13</v>
      </c>
      <c r="C35" s="4">
        <v>98.97</v>
      </c>
      <c r="D35" s="1">
        <v>97.36</v>
      </c>
      <c r="E35" s="5">
        <f t="shared" si="1"/>
        <v>-1.6099999999999994</v>
      </c>
      <c r="F35" s="4">
        <v>97.01</v>
      </c>
      <c r="G35" s="1">
        <v>96.09</v>
      </c>
      <c r="H35" s="5">
        <f t="shared" si="2"/>
        <v>-0.92000000000000171</v>
      </c>
      <c r="I35" s="4">
        <v>96.58</v>
      </c>
      <c r="J35" s="1">
        <v>94.73</v>
      </c>
      <c r="K35" s="5">
        <f t="shared" si="3"/>
        <v>-1.8499999999999943</v>
      </c>
      <c r="L35" s="4">
        <v>97.86</v>
      </c>
      <c r="M35" s="1">
        <v>98.5</v>
      </c>
      <c r="N35" s="5">
        <f t="shared" si="4"/>
        <v>0.64000000000000057</v>
      </c>
      <c r="O35" s="4">
        <v>98.65</v>
      </c>
      <c r="P35" s="1">
        <v>98.11</v>
      </c>
      <c r="Q35" s="5">
        <f t="shared" si="5"/>
        <v>-0.54000000000000625</v>
      </c>
      <c r="R35" s="4">
        <v>97.87</v>
      </c>
      <c r="S35" s="1">
        <v>97.02</v>
      </c>
      <c r="T35" s="5">
        <f t="shared" si="6"/>
        <v>-0.85000000000000853</v>
      </c>
      <c r="U35" s="4">
        <v>117</v>
      </c>
      <c r="V35" s="1">
        <v>128</v>
      </c>
      <c r="W35" s="5">
        <f t="shared" si="0"/>
        <v>11</v>
      </c>
    </row>
    <row r="36" spans="1:23" ht="33.950000000000003" customHeight="1" x14ac:dyDescent="0.25">
      <c r="A36" s="19">
        <v>34</v>
      </c>
      <c r="B36" s="2" t="s">
        <v>18</v>
      </c>
      <c r="C36" s="4">
        <v>98.65</v>
      </c>
      <c r="D36" s="1">
        <v>99.21</v>
      </c>
      <c r="E36" s="5">
        <f t="shared" si="1"/>
        <v>0.55999999999998806</v>
      </c>
      <c r="F36" s="4">
        <v>97.47</v>
      </c>
      <c r="G36" s="1">
        <v>99.11</v>
      </c>
      <c r="H36" s="5">
        <f t="shared" si="2"/>
        <v>1.6400000000000006</v>
      </c>
      <c r="I36" s="4">
        <v>92.51</v>
      </c>
      <c r="J36" s="1">
        <v>93.95</v>
      </c>
      <c r="K36" s="5">
        <f t="shared" si="3"/>
        <v>1.4399999999999977</v>
      </c>
      <c r="L36" s="4">
        <v>97.81</v>
      </c>
      <c r="M36" s="1">
        <v>99.5</v>
      </c>
      <c r="N36" s="5">
        <f t="shared" si="4"/>
        <v>1.6899999999999977</v>
      </c>
      <c r="O36" s="4">
        <v>98.23</v>
      </c>
      <c r="P36" s="1">
        <v>99.21</v>
      </c>
      <c r="Q36" s="5">
        <f t="shared" si="5"/>
        <v>0.97999999999998977</v>
      </c>
      <c r="R36" s="4">
        <v>96.9</v>
      </c>
      <c r="S36" s="1">
        <v>98.13</v>
      </c>
      <c r="T36" s="5">
        <f t="shared" si="6"/>
        <v>1.2299999999999898</v>
      </c>
      <c r="U36" s="4">
        <v>100</v>
      </c>
      <c r="V36" s="1">
        <v>84</v>
      </c>
      <c r="W36" s="5">
        <f t="shared" si="0"/>
        <v>-16</v>
      </c>
    </row>
    <row r="37" spans="1:23" ht="33.950000000000003" customHeight="1" x14ac:dyDescent="0.25">
      <c r="A37" s="19">
        <v>35</v>
      </c>
      <c r="B37" s="2" t="s">
        <v>4</v>
      </c>
      <c r="C37" s="4">
        <v>100</v>
      </c>
      <c r="D37" s="1">
        <v>99.57</v>
      </c>
      <c r="E37" s="5">
        <f t="shared" si="1"/>
        <v>-0.43000000000000682</v>
      </c>
      <c r="F37" s="4">
        <v>99.89</v>
      </c>
      <c r="G37" s="1">
        <v>99.65</v>
      </c>
      <c r="H37" s="5">
        <f t="shared" si="2"/>
        <v>-0.23999999999999488</v>
      </c>
      <c r="I37" s="4">
        <v>99.48</v>
      </c>
      <c r="J37" s="1">
        <v>99.38</v>
      </c>
      <c r="K37" s="5">
        <f t="shared" si="3"/>
        <v>-0.10000000000000853</v>
      </c>
      <c r="L37" s="4">
        <v>100</v>
      </c>
      <c r="M37" s="1">
        <v>99.84</v>
      </c>
      <c r="N37" s="5">
        <f t="shared" si="4"/>
        <v>-0.15999999999999659</v>
      </c>
      <c r="O37" s="4">
        <v>100</v>
      </c>
      <c r="P37" s="1">
        <v>100</v>
      </c>
      <c r="Q37" s="5">
        <f t="shared" si="5"/>
        <v>0</v>
      </c>
      <c r="R37" s="4">
        <v>99.87</v>
      </c>
      <c r="S37" s="1">
        <v>99.69</v>
      </c>
      <c r="T37" s="5">
        <f t="shared" si="6"/>
        <v>-0.18000000000000682</v>
      </c>
      <c r="U37" s="4">
        <v>113</v>
      </c>
      <c r="V37" s="1">
        <v>107</v>
      </c>
      <c r="W37" s="5">
        <f t="shared" si="0"/>
        <v>-6</v>
      </c>
    </row>
    <row r="38" spans="1:23" ht="33.950000000000003" customHeight="1" x14ac:dyDescent="0.25">
      <c r="A38" s="19">
        <v>36</v>
      </c>
      <c r="B38" s="2" t="s">
        <v>7</v>
      </c>
      <c r="C38" s="4">
        <v>97.8</v>
      </c>
      <c r="D38" s="1">
        <v>99.18</v>
      </c>
      <c r="E38" s="5">
        <f t="shared" si="1"/>
        <v>1.3800000000000097</v>
      </c>
      <c r="F38" s="4">
        <v>97.11</v>
      </c>
      <c r="G38" s="1">
        <v>99</v>
      </c>
      <c r="H38" s="5">
        <f t="shared" si="2"/>
        <v>1.8900000000000006</v>
      </c>
      <c r="I38" s="4">
        <v>95.59</v>
      </c>
      <c r="J38" s="1">
        <v>98.72</v>
      </c>
      <c r="K38" s="5">
        <f t="shared" si="3"/>
        <v>3.1299999999999955</v>
      </c>
      <c r="L38" s="4">
        <v>98</v>
      </c>
      <c r="M38" s="1">
        <v>99.21</v>
      </c>
      <c r="N38" s="5">
        <f t="shared" si="4"/>
        <v>1.2099999999999937</v>
      </c>
      <c r="O38" s="4">
        <v>97.45</v>
      </c>
      <c r="P38" s="1">
        <v>99.09</v>
      </c>
      <c r="Q38" s="5">
        <f t="shared" si="5"/>
        <v>1.6400000000000006</v>
      </c>
      <c r="R38" s="4">
        <v>97.2</v>
      </c>
      <c r="S38" s="1">
        <v>99.04</v>
      </c>
      <c r="T38" s="5">
        <f t="shared" si="6"/>
        <v>1.8400000000000034</v>
      </c>
      <c r="U38" s="4">
        <v>121</v>
      </c>
      <c r="V38" s="1">
        <v>137</v>
      </c>
      <c r="W38" s="5">
        <f t="shared" si="0"/>
        <v>16</v>
      </c>
    </row>
    <row r="39" spans="1:23" ht="33.950000000000003" customHeight="1" x14ac:dyDescent="0.25">
      <c r="A39" s="19">
        <v>37</v>
      </c>
      <c r="B39" s="2" t="s">
        <v>8</v>
      </c>
      <c r="C39" s="4">
        <v>99.32</v>
      </c>
      <c r="D39" s="1">
        <v>99.74</v>
      </c>
      <c r="E39" s="5">
        <f t="shared" si="1"/>
        <v>0.42000000000000171</v>
      </c>
      <c r="F39" s="4">
        <v>98.57</v>
      </c>
      <c r="G39" s="1">
        <v>99.34</v>
      </c>
      <c r="H39" s="5">
        <f t="shared" si="2"/>
        <v>0.77000000000001023</v>
      </c>
      <c r="I39" s="4">
        <v>97.34</v>
      </c>
      <c r="J39" s="1">
        <v>95.65</v>
      </c>
      <c r="K39" s="5">
        <f t="shared" si="3"/>
        <v>-1.6899999999999977</v>
      </c>
      <c r="L39" s="4">
        <v>99.04</v>
      </c>
      <c r="M39" s="1">
        <v>99.85</v>
      </c>
      <c r="N39" s="5">
        <f t="shared" si="4"/>
        <v>0.80999999999998806</v>
      </c>
      <c r="O39" s="4">
        <v>99.32</v>
      </c>
      <c r="P39" s="1">
        <v>99.78</v>
      </c>
      <c r="Q39" s="5">
        <f t="shared" si="5"/>
        <v>0.46000000000000796</v>
      </c>
      <c r="R39" s="4">
        <v>98.73</v>
      </c>
      <c r="S39" s="1">
        <v>98.84</v>
      </c>
      <c r="T39" s="5">
        <f t="shared" si="6"/>
        <v>0.10999999999999943</v>
      </c>
      <c r="U39" s="4">
        <v>122</v>
      </c>
      <c r="V39" s="1">
        <v>113</v>
      </c>
      <c r="W39" s="5">
        <f t="shared" si="0"/>
        <v>-9</v>
      </c>
    </row>
    <row r="40" spans="1:23" ht="33.950000000000003" customHeight="1" x14ac:dyDescent="0.25">
      <c r="A40" s="19">
        <v>38</v>
      </c>
      <c r="B40" s="2" t="s">
        <v>6</v>
      </c>
      <c r="C40" s="4">
        <v>98.82</v>
      </c>
      <c r="D40" s="1">
        <v>99.5</v>
      </c>
      <c r="E40" s="5">
        <f t="shared" si="1"/>
        <v>0.68000000000000682</v>
      </c>
      <c r="F40" s="4">
        <v>98.54</v>
      </c>
      <c r="G40" s="1">
        <v>99.56</v>
      </c>
      <c r="H40" s="5">
        <f t="shared" si="2"/>
        <v>1.019999999999996</v>
      </c>
      <c r="I40" s="4">
        <v>96.25</v>
      </c>
      <c r="J40" s="1">
        <v>98.18</v>
      </c>
      <c r="K40" s="5">
        <f t="shared" si="3"/>
        <v>1.9300000000000068</v>
      </c>
      <c r="L40" s="4">
        <v>99.24</v>
      </c>
      <c r="M40" s="1">
        <v>99.65</v>
      </c>
      <c r="N40" s="5">
        <f t="shared" si="4"/>
        <v>0.4100000000000108</v>
      </c>
      <c r="O40" s="4">
        <v>98.61</v>
      </c>
      <c r="P40" s="1">
        <v>99</v>
      </c>
      <c r="Q40" s="5">
        <f t="shared" si="5"/>
        <v>0.39000000000000057</v>
      </c>
      <c r="R40" s="4">
        <v>98.27</v>
      </c>
      <c r="S40" s="1">
        <v>99.15</v>
      </c>
      <c r="T40" s="5">
        <f t="shared" si="6"/>
        <v>0.88000000000000966</v>
      </c>
      <c r="U40" s="4">
        <v>120</v>
      </c>
      <c r="V40" s="1">
        <v>142</v>
      </c>
      <c r="W40" s="5">
        <f t="shared" si="0"/>
        <v>22</v>
      </c>
    </row>
    <row r="41" spans="1:23" ht="33.950000000000003" customHeight="1" thickBot="1" x14ac:dyDescent="0.3">
      <c r="A41" s="20">
        <v>39</v>
      </c>
      <c r="B41" s="13" t="s">
        <v>14</v>
      </c>
      <c r="C41" s="6">
        <v>98.17</v>
      </c>
      <c r="D41" s="7">
        <v>98.03</v>
      </c>
      <c r="E41" s="8">
        <f t="shared" si="1"/>
        <v>-0.14000000000000057</v>
      </c>
      <c r="F41" s="6">
        <v>97.5</v>
      </c>
      <c r="G41" s="7">
        <v>97.29</v>
      </c>
      <c r="H41" s="8">
        <f t="shared" si="2"/>
        <v>-0.20999999999999375</v>
      </c>
      <c r="I41" s="6">
        <v>91.08</v>
      </c>
      <c r="J41" s="7">
        <v>92.69</v>
      </c>
      <c r="K41" s="8">
        <f t="shared" si="3"/>
        <v>1.6099999999999994</v>
      </c>
      <c r="L41" s="6">
        <v>98.33</v>
      </c>
      <c r="M41" s="7">
        <v>98.74</v>
      </c>
      <c r="N41" s="8">
        <f t="shared" si="4"/>
        <v>0.40999999999999659</v>
      </c>
      <c r="O41" s="6">
        <v>98.92</v>
      </c>
      <c r="P41" s="7">
        <v>98.27</v>
      </c>
      <c r="Q41" s="8">
        <f t="shared" si="5"/>
        <v>-0.65000000000000568</v>
      </c>
      <c r="R41" s="6">
        <v>96.75</v>
      </c>
      <c r="S41" s="7">
        <v>96.98</v>
      </c>
      <c r="T41" s="8">
        <f t="shared" si="6"/>
        <v>0.23000000000000398</v>
      </c>
      <c r="U41" s="4">
        <v>100</v>
      </c>
      <c r="V41" s="7">
        <v>106</v>
      </c>
      <c r="W41" s="8">
        <f t="shared" si="0"/>
        <v>6</v>
      </c>
    </row>
    <row r="42" spans="1:23" ht="23.25" customHeight="1" thickTop="1" thickBot="1" x14ac:dyDescent="0.3">
      <c r="A42" s="46" t="s">
        <v>51</v>
      </c>
      <c r="B42" s="47"/>
      <c r="C42" s="15">
        <f>AVERAGE(C3:C41)</f>
        <v>93.169743589743604</v>
      </c>
      <c r="D42" s="14">
        <f t="shared" ref="D42:Q42" si="7">AVERAGE(D3:D41)</f>
        <v>97.87</v>
      </c>
      <c r="E42" s="16">
        <f t="shared" si="7"/>
        <v>4.7002564102564115</v>
      </c>
      <c r="F42" s="15">
        <f t="shared" si="7"/>
        <v>96.765641025641031</v>
      </c>
      <c r="G42" s="14">
        <f>AVERAGE(G3:G41)</f>
        <v>97.23</v>
      </c>
      <c r="H42" s="16">
        <f t="shared" si="7"/>
        <v>0.464358974358974</v>
      </c>
      <c r="I42" s="15">
        <f t="shared" si="7"/>
        <v>93.896410256410263</v>
      </c>
      <c r="J42" s="14">
        <f t="shared" si="7"/>
        <v>95.031282051282048</v>
      </c>
      <c r="K42" s="16">
        <f t="shared" si="7"/>
        <v>1.1348717948717946</v>
      </c>
      <c r="L42" s="15">
        <f t="shared" si="7"/>
        <v>98.156410256410254</v>
      </c>
      <c r="M42" s="14">
        <f t="shared" si="7"/>
        <v>98.331538461538472</v>
      </c>
      <c r="N42" s="16">
        <f t="shared" si="7"/>
        <v>0.17512820512820398</v>
      </c>
      <c r="O42" s="15">
        <f t="shared" si="7"/>
        <v>97.585641025641038</v>
      </c>
      <c r="P42" s="14">
        <f t="shared" si="7"/>
        <v>97.895897435897467</v>
      </c>
      <c r="Q42" s="16">
        <f t="shared" si="7"/>
        <v>0.31025641025641082</v>
      </c>
      <c r="R42" s="15">
        <f>AVERAGE(R3:R41)</f>
        <v>96.870256410256403</v>
      </c>
      <c r="S42" s="14">
        <f t="shared" ref="S42:T42" si="8">AVERAGE(S3:S41)</f>
        <v>97.2748717948718</v>
      </c>
      <c r="T42" s="16">
        <f t="shared" si="8"/>
        <v>0.40461538461538427</v>
      </c>
      <c r="U42" s="17">
        <f>SUM(U3:U41)</f>
        <v>5515</v>
      </c>
      <c r="V42" s="18">
        <f>SUM(V3:V41)</f>
        <v>5637</v>
      </c>
      <c r="W42" s="16">
        <f>AVERAGE(W3:W41)</f>
        <v>3.1282051282051282</v>
      </c>
    </row>
    <row r="43" spans="1:23" ht="68.25" customHeight="1" thickTop="1" x14ac:dyDescent="0.25">
      <c r="R43" s="42"/>
    </row>
    <row r="44" spans="1:23" ht="57" customHeight="1" x14ac:dyDescent="0.25"/>
  </sheetData>
  <sheetProtection algorithmName="SHA-512" hashValue="SQRhQCUO0IhFjaJj1Tk7hQXwORu9preP/98Mzwhfs3XTps1UPUVOSlwnQzjPgWjXbO2qAbevLsW+wtIASBDmgg==" saltValue="2/RNHP8lspCKf/j6kFgLvA==" spinCount="100000" sheet="1" objects="1" scenarios="1"/>
  <mergeCells count="10">
    <mergeCell ref="O1:Q1"/>
    <mergeCell ref="R1:T1"/>
    <mergeCell ref="U1:W1"/>
    <mergeCell ref="A42:B42"/>
    <mergeCell ref="A1:A2"/>
    <mergeCell ref="B1:B2"/>
    <mergeCell ref="C1:E1"/>
    <mergeCell ref="F1:H1"/>
    <mergeCell ref="I1:K1"/>
    <mergeCell ref="L1:N1"/>
  </mergeCells>
  <conditionalFormatting sqref="E3:E41">
    <cfRule type="cellIs" dxfId="18" priority="3" operator="lessThan">
      <formula>0</formula>
    </cfRule>
  </conditionalFormatting>
  <conditionalFormatting sqref="W3:W41 H3:H41 K3:K41 N3:N41 Q3:Q41 T3:T41">
    <cfRule type="cellIs" dxfId="17" priority="2" operator="lessThan">
      <formula>0</formula>
    </cfRule>
  </conditionalFormatting>
  <conditionalFormatting sqref="E42 H42 K42 N42 Q42 T42 W42">
    <cfRule type="cellIs" dxfId="16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"/>
  <sheetViews>
    <sheetView zoomScale="85" zoomScaleNormal="85" workbookViewId="0">
      <pane xSplit="2" ySplit="1" topLeftCell="E11" activePane="bottomRight" state="frozen"/>
      <selection pane="topRight" activeCell="C1" sqref="C1"/>
      <selection pane="bottomLeft" activeCell="A2" sqref="A2"/>
      <selection pane="bottomRight" activeCell="C3" sqref="C3:W36"/>
    </sheetView>
  </sheetViews>
  <sheetFormatPr defaultRowHeight="15" x14ac:dyDescent="0.25"/>
  <cols>
    <col min="1" max="1" width="6.28515625" style="21" customWidth="1"/>
    <col min="2" max="2" width="26.140625" style="3" customWidth="1"/>
    <col min="3" max="23" width="18.28515625" customWidth="1"/>
  </cols>
  <sheetData>
    <row r="1" spans="1:23" ht="54" customHeight="1" thickTop="1" x14ac:dyDescent="0.25">
      <c r="A1" s="48" t="s">
        <v>47</v>
      </c>
      <c r="B1" s="50" t="s">
        <v>0</v>
      </c>
      <c r="C1" s="43" t="s">
        <v>19</v>
      </c>
      <c r="D1" s="44"/>
      <c r="E1" s="45"/>
      <c r="F1" s="43" t="s">
        <v>20</v>
      </c>
      <c r="G1" s="44"/>
      <c r="H1" s="45"/>
      <c r="I1" s="43" t="s">
        <v>21</v>
      </c>
      <c r="J1" s="44"/>
      <c r="K1" s="45"/>
      <c r="L1" s="43" t="s">
        <v>22</v>
      </c>
      <c r="M1" s="44"/>
      <c r="N1" s="45"/>
      <c r="O1" s="43" t="s">
        <v>23</v>
      </c>
      <c r="P1" s="44"/>
      <c r="Q1" s="45"/>
      <c r="R1" s="43" t="s">
        <v>1</v>
      </c>
      <c r="S1" s="44"/>
      <c r="T1" s="45"/>
      <c r="U1" s="44" t="s">
        <v>24</v>
      </c>
      <c r="V1" s="44"/>
      <c r="W1" s="45"/>
    </row>
    <row r="2" spans="1:23" ht="22.5" customHeight="1" x14ac:dyDescent="0.25">
      <c r="A2" s="49"/>
      <c r="B2" s="51"/>
      <c r="C2" s="26" t="s">
        <v>48</v>
      </c>
      <c r="D2" s="27" t="s">
        <v>49</v>
      </c>
      <c r="E2" s="28" t="s">
        <v>50</v>
      </c>
      <c r="F2" s="10" t="s">
        <v>48</v>
      </c>
      <c r="G2" s="11" t="s">
        <v>49</v>
      </c>
      <c r="H2" s="12" t="s">
        <v>50</v>
      </c>
      <c r="I2" s="10" t="s">
        <v>48</v>
      </c>
      <c r="J2" s="11" t="s">
        <v>49</v>
      </c>
      <c r="K2" s="12" t="s">
        <v>50</v>
      </c>
      <c r="L2" s="10" t="s">
        <v>48</v>
      </c>
      <c r="M2" s="11" t="s">
        <v>49</v>
      </c>
      <c r="N2" s="12" t="s">
        <v>50</v>
      </c>
      <c r="O2" s="10" t="s">
        <v>48</v>
      </c>
      <c r="P2" s="11" t="s">
        <v>49</v>
      </c>
      <c r="Q2" s="12" t="s">
        <v>50</v>
      </c>
      <c r="R2" s="10" t="s">
        <v>48</v>
      </c>
      <c r="S2" s="11" t="s">
        <v>49</v>
      </c>
      <c r="T2" s="12" t="s">
        <v>50</v>
      </c>
      <c r="U2" s="33" t="s">
        <v>48</v>
      </c>
      <c r="V2" s="11" t="s">
        <v>49</v>
      </c>
      <c r="W2" s="12" t="s">
        <v>50</v>
      </c>
    </row>
    <row r="3" spans="1:23" ht="34.5" customHeight="1" x14ac:dyDescent="0.25">
      <c r="A3" s="19">
        <v>1</v>
      </c>
      <c r="B3" s="24" t="s">
        <v>54</v>
      </c>
      <c r="C3" s="4">
        <v>98.83</v>
      </c>
      <c r="D3" s="1">
        <v>94.12</v>
      </c>
      <c r="E3" s="5">
        <f>D3-C3</f>
        <v>-4.7099999999999937</v>
      </c>
      <c r="F3" s="4">
        <v>96.63</v>
      </c>
      <c r="G3" s="1">
        <v>92.48</v>
      </c>
      <c r="H3" s="5">
        <f>G3-F3</f>
        <v>-4.1499999999999915</v>
      </c>
      <c r="I3" s="4">
        <v>96.58</v>
      </c>
      <c r="J3" s="1">
        <v>91.5</v>
      </c>
      <c r="K3" s="5">
        <f>J3-I3</f>
        <v>-5.0799999999999983</v>
      </c>
      <c r="L3" s="4">
        <v>98.83</v>
      </c>
      <c r="M3" s="1">
        <v>94.76</v>
      </c>
      <c r="N3" s="5">
        <f>M3-L3</f>
        <v>-4.0699999999999932</v>
      </c>
      <c r="O3" s="4">
        <v>98.5</v>
      </c>
      <c r="P3" s="1">
        <v>94.03</v>
      </c>
      <c r="Q3" s="5">
        <f>P3-O3</f>
        <v>-4.4699999999999989</v>
      </c>
      <c r="R3" s="4">
        <v>97.96</v>
      </c>
      <c r="S3" s="1">
        <v>93.44</v>
      </c>
      <c r="T3" s="5">
        <f>S3-R3</f>
        <v>-4.519999999999996</v>
      </c>
      <c r="U3" s="34">
        <v>100</v>
      </c>
      <c r="V3" s="1">
        <v>148</v>
      </c>
      <c r="W3" s="5">
        <f>V3-U3</f>
        <v>48</v>
      </c>
    </row>
    <row r="4" spans="1:23" ht="33.950000000000003" customHeight="1" x14ac:dyDescent="0.25">
      <c r="A4" s="19">
        <v>2</v>
      </c>
      <c r="B4" s="24" t="s">
        <v>55</v>
      </c>
      <c r="C4" s="4">
        <v>86.83</v>
      </c>
      <c r="D4" s="1">
        <v>86.85</v>
      </c>
      <c r="E4" s="5">
        <f>D4-C4</f>
        <v>1.9999999999996021E-2</v>
      </c>
      <c r="F4" s="4">
        <v>82.07</v>
      </c>
      <c r="G4" s="1">
        <v>85.23</v>
      </c>
      <c r="H4" s="5">
        <f t="shared" ref="H4:H35" si="0">G4-F4</f>
        <v>3.1600000000000108</v>
      </c>
      <c r="I4" s="4">
        <v>78.569999999999993</v>
      </c>
      <c r="J4" s="1">
        <v>80.16</v>
      </c>
      <c r="K4" s="5">
        <f t="shared" ref="K4:K35" si="1">J4-I4</f>
        <v>1.5900000000000034</v>
      </c>
      <c r="L4" s="4">
        <v>88.04</v>
      </c>
      <c r="M4" s="1">
        <v>88.97</v>
      </c>
      <c r="N4" s="5">
        <f t="shared" ref="N4:N35" si="2">M4-L4</f>
        <v>0.92999999999999261</v>
      </c>
      <c r="O4" s="4">
        <v>86.08</v>
      </c>
      <c r="P4" s="1">
        <v>87.13</v>
      </c>
      <c r="Q4" s="5">
        <f t="shared" ref="Q4:Q35" si="3">P4-O4</f>
        <v>1.0499999999999972</v>
      </c>
      <c r="R4" s="4">
        <v>84.48</v>
      </c>
      <c r="S4" s="1">
        <v>85.7</v>
      </c>
      <c r="T4" s="5">
        <f t="shared" ref="T4:T35" si="4">S4-R4</f>
        <v>1.2199999999999989</v>
      </c>
      <c r="U4" s="34">
        <v>161</v>
      </c>
      <c r="V4" s="1">
        <v>226</v>
      </c>
      <c r="W4" s="5">
        <f t="shared" ref="W4:W35" si="5">V4-U4</f>
        <v>65</v>
      </c>
    </row>
    <row r="5" spans="1:23" ht="33.950000000000003" customHeight="1" x14ac:dyDescent="0.25">
      <c r="A5" s="19">
        <v>3</v>
      </c>
      <c r="B5" s="35" t="s">
        <v>56</v>
      </c>
      <c r="C5" s="4">
        <v>98.1</v>
      </c>
      <c r="D5" s="1">
        <v>98.09</v>
      </c>
      <c r="E5" s="5">
        <f>D5-C5</f>
        <v>-9.9999999999909051E-3</v>
      </c>
      <c r="F5" s="4">
        <v>97.87</v>
      </c>
      <c r="G5" s="1">
        <v>96.35</v>
      </c>
      <c r="H5" s="5">
        <f t="shared" si="0"/>
        <v>-1.5200000000000102</v>
      </c>
      <c r="I5" s="4">
        <v>95.87</v>
      </c>
      <c r="J5" s="1">
        <v>92.71</v>
      </c>
      <c r="K5" s="5">
        <f t="shared" si="1"/>
        <v>-3.1600000000000108</v>
      </c>
      <c r="L5" s="4">
        <v>97.63</v>
      </c>
      <c r="M5" s="1">
        <v>98.61</v>
      </c>
      <c r="N5" s="5">
        <f t="shared" si="2"/>
        <v>0.98000000000000398</v>
      </c>
      <c r="O5" s="4">
        <v>97.36</v>
      </c>
      <c r="P5" s="1">
        <v>97.31</v>
      </c>
      <c r="Q5" s="5">
        <f t="shared" si="3"/>
        <v>-4.9999999999997158E-2</v>
      </c>
      <c r="R5" s="4">
        <v>97.33</v>
      </c>
      <c r="S5" s="1">
        <v>96.63</v>
      </c>
      <c r="T5" s="5">
        <f t="shared" si="4"/>
        <v>-0.70000000000000284</v>
      </c>
      <c r="U5" s="34">
        <v>123</v>
      </c>
      <c r="V5" s="1">
        <v>96</v>
      </c>
      <c r="W5" s="5">
        <f t="shared" si="5"/>
        <v>-27</v>
      </c>
    </row>
    <row r="6" spans="1:23" ht="33.950000000000003" customHeight="1" x14ac:dyDescent="0.25">
      <c r="A6" s="19">
        <v>4</v>
      </c>
      <c r="B6" s="35" t="s">
        <v>57</v>
      </c>
      <c r="C6" s="4">
        <v>92.82</v>
      </c>
      <c r="D6" s="1">
        <v>84.25</v>
      </c>
      <c r="E6" s="5">
        <f>D6-C6</f>
        <v>-8.5699999999999932</v>
      </c>
      <c r="F6" s="4">
        <v>85.34</v>
      </c>
      <c r="G6" s="1">
        <v>79.8</v>
      </c>
      <c r="H6" s="5">
        <f t="shared" si="0"/>
        <v>-5.5400000000000063</v>
      </c>
      <c r="I6" s="4">
        <v>77.3</v>
      </c>
      <c r="J6" s="1">
        <v>72.739999999999995</v>
      </c>
      <c r="K6" s="5">
        <f t="shared" si="1"/>
        <v>-4.5600000000000023</v>
      </c>
      <c r="L6" s="4">
        <v>96.84</v>
      </c>
      <c r="M6" s="1">
        <v>86.8</v>
      </c>
      <c r="N6" s="5">
        <f t="shared" si="2"/>
        <v>-10.040000000000006</v>
      </c>
      <c r="O6" s="4">
        <v>93.1</v>
      </c>
      <c r="P6" s="1">
        <v>84.28</v>
      </c>
      <c r="Q6" s="5">
        <f t="shared" si="3"/>
        <v>-8.8199999999999932</v>
      </c>
      <c r="R6" s="4">
        <v>89.35</v>
      </c>
      <c r="S6" s="1">
        <v>81.7</v>
      </c>
      <c r="T6" s="5">
        <f t="shared" si="4"/>
        <v>-7.6499999999999915</v>
      </c>
      <c r="U6" s="34">
        <v>29</v>
      </c>
      <c r="V6" s="1">
        <v>380</v>
      </c>
      <c r="W6" s="5">
        <f t="shared" si="5"/>
        <v>351</v>
      </c>
    </row>
    <row r="7" spans="1:23" ht="33.950000000000003" customHeight="1" x14ac:dyDescent="0.25">
      <c r="A7" s="19">
        <v>5</v>
      </c>
      <c r="B7" s="35" t="s">
        <v>58</v>
      </c>
      <c r="C7" s="4">
        <v>85.18</v>
      </c>
      <c r="D7" s="1">
        <v>85.97</v>
      </c>
      <c r="E7" s="5">
        <f t="shared" ref="E7:E35" si="6">D7-C7</f>
        <v>0.78999999999999204</v>
      </c>
      <c r="F7" s="4">
        <v>76.22</v>
      </c>
      <c r="G7" s="1">
        <v>83.97</v>
      </c>
      <c r="H7" s="5">
        <f t="shared" si="0"/>
        <v>7.75</v>
      </c>
      <c r="I7" s="4">
        <v>69.8</v>
      </c>
      <c r="J7" s="1">
        <v>78.790000000000006</v>
      </c>
      <c r="K7" s="5">
        <f t="shared" si="1"/>
        <v>8.9900000000000091</v>
      </c>
      <c r="L7" s="4">
        <v>83.52</v>
      </c>
      <c r="M7" s="1">
        <v>87.87</v>
      </c>
      <c r="N7" s="5">
        <f t="shared" si="2"/>
        <v>4.3500000000000085</v>
      </c>
      <c r="O7" s="4">
        <v>73.31</v>
      </c>
      <c r="P7" s="1">
        <v>82.9</v>
      </c>
      <c r="Q7" s="5">
        <f t="shared" si="3"/>
        <v>9.5900000000000034</v>
      </c>
      <c r="R7" s="4">
        <v>77.709999999999994</v>
      </c>
      <c r="S7" s="1">
        <v>83.9</v>
      </c>
      <c r="T7" s="5">
        <f t="shared" si="4"/>
        <v>6.1900000000000119</v>
      </c>
      <c r="U7" s="34">
        <v>133</v>
      </c>
      <c r="V7" s="1">
        <v>457</v>
      </c>
      <c r="W7" s="5">
        <f t="shared" si="5"/>
        <v>324</v>
      </c>
    </row>
    <row r="8" spans="1:23" ht="33.950000000000003" customHeight="1" x14ac:dyDescent="0.25">
      <c r="A8" s="19">
        <v>6</v>
      </c>
      <c r="B8" s="35" t="s">
        <v>59</v>
      </c>
      <c r="C8" s="4">
        <v>91.49</v>
      </c>
      <c r="D8" s="1">
        <v>92.17</v>
      </c>
      <c r="E8" s="5">
        <f t="shared" si="6"/>
        <v>0.68000000000000682</v>
      </c>
      <c r="F8" s="4">
        <v>87.8</v>
      </c>
      <c r="G8" s="1">
        <v>88.76</v>
      </c>
      <c r="H8" s="5">
        <f t="shared" si="0"/>
        <v>0.96000000000000796</v>
      </c>
      <c r="I8" s="4">
        <v>79.87</v>
      </c>
      <c r="J8" s="1">
        <v>85.79</v>
      </c>
      <c r="K8" s="5">
        <f t="shared" si="1"/>
        <v>5.9200000000000017</v>
      </c>
      <c r="L8" s="4">
        <v>91.37</v>
      </c>
      <c r="M8" s="1">
        <v>92.95</v>
      </c>
      <c r="N8" s="5">
        <f t="shared" si="2"/>
        <v>1.5799999999999983</v>
      </c>
      <c r="O8" s="4">
        <v>85.64</v>
      </c>
      <c r="P8" s="1">
        <v>89.88</v>
      </c>
      <c r="Q8" s="5">
        <f t="shared" si="3"/>
        <v>4.2399999999999949</v>
      </c>
      <c r="R8" s="4">
        <v>87.19</v>
      </c>
      <c r="S8" s="1">
        <v>89.99</v>
      </c>
      <c r="T8" s="5">
        <f t="shared" si="4"/>
        <v>2.7999999999999972</v>
      </c>
      <c r="U8" s="34">
        <v>166</v>
      </c>
      <c r="V8" s="1">
        <v>149</v>
      </c>
      <c r="W8" s="5">
        <f t="shared" si="5"/>
        <v>-17</v>
      </c>
    </row>
    <row r="9" spans="1:23" ht="33.950000000000003" customHeight="1" x14ac:dyDescent="0.25">
      <c r="A9" s="19">
        <v>7</v>
      </c>
      <c r="B9" s="35" t="s">
        <v>60</v>
      </c>
      <c r="C9" s="4">
        <v>86.7</v>
      </c>
      <c r="D9" s="1">
        <v>83.19</v>
      </c>
      <c r="E9" s="5">
        <f t="shared" si="6"/>
        <v>-3.5100000000000051</v>
      </c>
      <c r="F9" s="4">
        <v>79.900000000000006</v>
      </c>
      <c r="G9" s="1">
        <v>78</v>
      </c>
      <c r="H9" s="5">
        <f t="shared" si="0"/>
        <v>-1.9000000000000057</v>
      </c>
      <c r="I9" s="4">
        <v>80</v>
      </c>
      <c r="J9" s="1">
        <v>76.72</v>
      </c>
      <c r="K9" s="5">
        <f t="shared" si="1"/>
        <v>-3.2800000000000011</v>
      </c>
      <c r="L9" s="4">
        <v>87.71</v>
      </c>
      <c r="M9" s="1">
        <v>87.78</v>
      </c>
      <c r="N9" s="5">
        <f t="shared" si="2"/>
        <v>7.000000000000739E-2</v>
      </c>
      <c r="O9" s="4">
        <v>82.36</v>
      </c>
      <c r="P9" s="1">
        <v>81.53</v>
      </c>
      <c r="Q9" s="5">
        <f t="shared" si="3"/>
        <v>-0.82999999999999829</v>
      </c>
      <c r="R9" s="4">
        <v>83.58</v>
      </c>
      <c r="S9" s="1">
        <v>81.69</v>
      </c>
      <c r="T9" s="5">
        <f t="shared" si="4"/>
        <v>-1.8900000000000006</v>
      </c>
      <c r="U9" s="34">
        <v>120</v>
      </c>
      <c r="V9" s="1">
        <v>208</v>
      </c>
      <c r="W9" s="5">
        <f t="shared" si="5"/>
        <v>88</v>
      </c>
    </row>
    <row r="10" spans="1:23" ht="33.950000000000003" customHeight="1" x14ac:dyDescent="0.25">
      <c r="A10" s="19">
        <v>8</v>
      </c>
      <c r="B10" s="35" t="s">
        <v>61</v>
      </c>
      <c r="C10" s="4">
        <v>94.59</v>
      </c>
      <c r="D10" s="1">
        <v>87.63</v>
      </c>
      <c r="E10" s="5">
        <f t="shared" si="6"/>
        <v>-6.960000000000008</v>
      </c>
      <c r="F10" s="4">
        <v>93.24</v>
      </c>
      <c r="G10" s="1">
        <v>84.5</v>
      </c>
      <c r="H10" s="5">
        <f t="shared" si="0"/>
        <v>-8.7399999999999949</v>
      </c>
      <c r="I10" s="4">
        <v>91.27</v>
      </c>
      <c r="J10" s="1">
        <v>84.6</v>
      </c>
      <c r="K10" s="5">
        <f t="shared" si="1"/>
        <v>-6.6700000000000017</v>
      </c>
      <c r="L10" s="4">
        <v>96.06</v>
      </c>
      <c r="M10" s="1">
        <v>89.6</v>
      </c>
      <c r="N10" s="5">
        <f t="shared" si="2"/>
        <v>-6.460000000000008</v>
      </c>
      <c r="O10" s="4">
        <v>95.5</v>
      </c>
      <c r="P10" s="1">
        <v>87.13</v>
      </c>
      <c r="Q10" s="5">
        <f t="shared" si="3"/>
        <v>-8.3700000000000045</v>
      </c>
      <c r="R10" s="4">
        <v>94.2</v>
      </c>
      <c r="S10" s="1">
        <v>86.85</v>
      </c>
      <c r="T10" s="5">
        <f t="shared" si="4"/>
        <v>-7.3500000000000085</v>
      </c>
      <c r="U10" s="34">
        <v>148</v>
      </c>
      <c r="V10" s="1">
        <v>125</v>
      </c>
      <c r="W10" s="5">
        <f t="shared" si="5"/>
        <v>-23</v>
      </c>
    </row>
    <row r="11" spans="1:23" ht="33.950000000000003" customHeight="1" x14ac:dyDescent="0.25">
      <c r="A11" s="19">
        <v>9</v>
      </c>
      <c r="B11" s="35" t="s">
        <v>62</v>
      </c>
      <c r="C11" s="4">
        <v>89.27</v>
      </c>
      <c r="D11" s="1">
        <v>80.28</v>
      </c>
      <c r="E11" s="5">
        <f t="shared" si="6"/>
        <v>-8.9899999999999949</v>
      </c>
      <c r="F11" s="4">
        <v>82.1</v>
      </c>
      <c r="G11" s="1">
        <v>76.819999999999993</v>
      </c>
      <c r="H11" s="5">
        <f t="shared" si="0"/>
        <v>-5.2800000000000011</v>
      </c>
      <c r="I11" s="4">
        <v>73.930000000000007</v>
      </c>
      <c r="J11" s="1">
        <v>64.58</v>
      </c>
      <c r="K11" s="5">
        <f t="shared" si="1"/>
        <v>-9.3500000000000085</v>
      </c>
      <c r="L11" s="4">
        <v>89.05</v>
      </c>
      <c r="M11" s="1">
        <v>83.96</v>
      </c>
      <c r="N11" s="5">
        <f t="shared" si="2"/>
        <v>-5.0900000000000034</v>
      </c>
      <c r="O11" s="4">
        <v>85.35</v>
      </c>
      <c r="P11" s="1">
        <v>78.099999999999994</v>
      </c>
      <c r="Q11" s="5">
        <f t="shared" si="3"/>
        <v>-7.25</v>
      </c>
      <c r="R11" s="4">
        <v>84.07</v>
      </c>
      <c r="S11" s="1">
        <v>76.739999999999995</v>
      </c>
      <c r="T11" s="5">
        <f t="shared" si="4"/>
        <v>-7.3299999999999983</v>
      </c>
      <c r="U11" s="34">
        <v>264</v>
      </c>
      <c r="V11" s="1">
        <v>172</v>
      </c>
      <c r="W11" s="5">
        <f t="shared" si="5"/>
        <v>-92</v>
      </c>
    </row>
    <row r="12" spans="1:23" ht="33.950000000000003" customHeight="1" x14ac:dyDescent="0.25">
      <c r="A12" s="19">
        <v>10</v>
      </c>
      <c r="B12" s="35" t="s">
        <v>63</v>
      </c>
      <c r="C12" s="4">
        <v>95.36</v>
      </c>
      <c r="D12" s="1">
        <v>94.81</v>
      </c>
      <c r="E12" s="5">
        <f t="shared" si="6"/>
        <v>-0.54999999999999716</v>
      </c>
      <c r="F12" s="4">
        <v>94.02</v>
      </c>
      <c r="G12" s="1">
        <v>93.45</v>
      </c>
      <c r="H12" s="5">
        <f t="shared" si="0"/>
        <v>-0.56999999999999318</v>
      </c>
      <c r="I12" s="4">
        <v>89.1</v>
      </c>
      <c r="J12" s="1">
        <v>89.29</v>
      </c>
      <c r="K12" s="5">
        <f t="shared" si="1"/>
        <v>0.19000000000001194</v>
      </c>
      <c r="L12" s="4">
        <v>95.02</v>
      </c>
      <c r="M12" s="1">
        <v>95.46</v>
      </c>
      <c r="N12" s="5">
        <f t="shared" si="2"/>
        <v>0.43999999999999773</v>
      </c>
      <c r="O12" s="4">
        <v>93.72</v>
      </c>
      <c r="P12" s="1">
        <v>92.97</v>
      </c>
      <c r="Q12" s="5">
        <f t="shared" si="3"/>
        <v>-0.75</v>
      </c>
      <c r="R12" s="4">
        <v>93.4</v>
      </c>
      <c r="S12" s="1">
        <v>93.18</v>
      </c>
      <c r="T12" s="5">
        <f t="shared" si="4"/>
        <v>-0.21999999999999886</v>
      </c>
      <c r="U12" s="34">
        <v>211</v>
      </c>
      <c r="V12" s="1">
        <v>147</v>
      </c>
      <c r="W12" s="5">
        <f t="shared" si="5"/>
        <v>-64</v>
      </c>
    </row>
    <row r="13" spans="1:23" ht="33.950000000000003" customHeight="1" x14ac:dyDescent="0.25">
      <c r="A13" s="19">
        <v>11</v>
      </c>
      <c r="B13" s="35" t="s">
        <v>64</v>
      </c>
      <c r="C13" s="4">
        <v>97.78</v>
      </c>
      <c r="D13" s="1">
        <v>98.44</v>
      </c>
      <c r="E13" s="5">
        <f t="shared" si="6"/>
        <v>0.65999999999999659</v>
      </c>
      <c r="F13" s="4">
        <v>98.02</v>
      </c>
      <c r="G13" s="1">
        <v>97.08</v>
      </c>
      <c r="H13" s="5">
        <f t="shared" si="0"/>
        <v>-0.93999999999999773</v>
      </c>
      <c r="I13" s="4">
        <v>96.11</v>
      </c>
      <c r="J13" s="1">
        <v>95.87</v>
      </c>
      <c r="K13" s="5">
        <f t="shared" si="1"/>
        <v>-0.23999999999999488</v>
      </c>
      <c r="L13" s="4">
        <v>97.57</v>
      </c>
      <c r="M13" s="1">
        <v>98.21</v>
      </c>
      <c r="N13" s="5">
        <f t="shared" si="2"/>
        <v>0.64000000000000057</v>
      </c>
      <c r="O13" s="4">
        <v>97.22</v>
      </c>
      <c r="P13" s="1">
        <v>97.59</v>
      </c>
      <c r="Q13" s="5">
        <f t="shared" si="3"/>
        <v>0.37000000000000455</v>
      </c>
      <c r="R13" s="4">
        <v>97.29</v>
      </c>
      <c r="S13" s="1">
        <v>97.46</v>
      </c>
      <c r="T13" s="5">
        <f t="shared" si="4"/>
        <v>0.16999999999998749</v>
      </c>
      <c r="U13" s="34">
        <v>120</v>
      </c>
      <c r="V13" s="1">
        <v>107</v>
      </c>
      <c r="W13" s="5">
        <f t="shared" si="5"/>
        <v>-13</v>
      </c>
    </row>
    <row r="14" spans="1:23" ht="33.950000000000003" customHeight="1" x14ac:dyDescent="0.25">
      <c r="A14" s="19">
        <v>12</v>
      </c>
      <c r="B14" s="35" t="s">
        <v>65</v>
      </c>
      <c r="C14" s="4">
        <v>94.36</v>
      </c>
      <c r="D14" s="1">
        <v>90.89</v>
      </c>
      <c r="E14" s="5">
        <f t="shared" si="6"/>
        <v>-3.4699999999999989</v>
      </c>
      <c r="F14" s="4">
        <v>91.86</v>
      </c>
      <c r="G14" s="1">
        <v>89.05</v>
      </c>
      <c r="H14" s="5">
        <f t="shared" si="0"/>
        <v>-2.8100000000000023</v>
      </c>
      <c r="I14" s="4">
        <v>87.57</v>
      </c>
      <c r="J14" s="1">
        <v>85.91</v>
      </c>
      <c r="K14" s="5">
        <f t="shared" si="1"/>
        <v>-1.6599999999999966</v>
      </c>
      <c r="L14" s="4">
        <v>92.05</v>
      </c>
      <c r="M14" s="1">
        <v>89.86</v>
      </c>
      <c r="N14" s="5">
        <f t="shared" si="2"/>
        <v>-2.1899999999999977</v>
      </c>
      <c r="O14" s="4">
        <v>89.57</v>
      </c>
      <c r="P14" s="1">
        <v>87.98</v>
      </c>
      <c r="Q14" s="5">
        <f t="shared" si="3"/>
        <v>-1.5899999999999892</v>
      </c>
      <c r="R14" s="4">
        <v>91.03</v>
      </c>
      <c r="S14" s="1">
        <v>88.72</v>
      </c>
      <c r="T14" s="5">
        <f t="shared" si="4"/>
        <v>-2.3100000000000023</v>
      </c>
      <c r="U14" s="34">
        <v>175</v>
      </c>
      <c r="V14" s="1">
        <v>226</v>
      </c>
      <c r="W14" s="5">
        <f t="shared" si="5"/>
        <v>51</v>
      </c>
    </row>
    <row r="15" spans="1:23" ht="33.950000000000003" customHeight="1" x14ac:dyDescent="0.25">
      <c r="A15" s="19">
        <v>13</v>
      </c>
      <c r="B15" s="35" t="s">
        <v>66</v>
      </c>
      <c r="C15" s="4">
        <v>91.07</v>
      </c>
      <c r="D15" s="1">
        <v>94.37</v>
      </c>
      <c r="E15" s="5">
        <f t="shared" si="6"/>
        <v>3.3000000000000114</v>
      </c>
      <c r="F15" s="4">
        <v>86.93</v>
      </c>
      <c r="G15" s="1">
        <v>92.06</v>
      </c>
      <c r="H15" s="5">
        <f t="shared" si="0"/>
        <v>5.1299999999999955</v>
      </c>
      <c r="I15" s="4">
        <v>78.930000000000007</v>
      </c>
      <c r="J15" s="1">
        <v>87.33</v>
      </c>
      <c r="K15" s="5">
        <f t="shared" si="1"/>
        <v>8.3999999999999915</v>
      </c>
      <c r="L15" s="4">
        <v>89.24</v>
      </c>
      <c r="M15" s="1">
        <v>94.31</v>
      </c>
      <c r="N15" s="5">
        <f t="shared" si="2"/>
        <v>5.0700000000000074</v>
      </c>
      <c r="O15" s="4">
        <v>84.27</v>
      </c>
      <c r="P15" s="1">
        <v>91.27</v>
      </c>
      <c r="Q15" s="5">
        <f t="shared" si="3"/>
        <v>7</v>
      </c>
      <c r="R15" s="4">
        <v>86.03</v>
      </c>
      <c r="S15" s="1">
        <v>91.86</v>
      </c>
      <c r="T15" s="5">
        <f t="shared" si="4"/>
        <v>5.8299999999999983</v>
      </c>
      <c r="U15" s="34">
        <v>329</v>
      </c>
      <c r="V15" s="1">
        <v>148</v>
      </c>
      <c r="W15" s="5">
        <f t="shared" si="5"/>
        <v>-181</v>
      </c>
    </row>
    <row r="16" spans="1:23" ht="33.950000000000003" customHeight="1" x14ac:dyDescent="0.25">
      <c r="A16" s="19">
        <v>14</v>
      </c>
      <c r="B16" s="35" t="s">
        <v>67</v>
      </c>
      <c r="C16" s="4">
        <v>88.02</v>
      </c>
      <c r="D16" s="1">
        <v>87.35</v>
      </c>
      <c r="E16" s="5">
        <f t="shared" si="6"/>
        <v>-0.67000000000000171</v>
      </c>
      <c r="F16" s="4">
        <v>85.77</v>
      </c>
      <c r="G16" s="1">
        <v>86.02</v>
      </c>
      <c r="H16" s="5">
        <f t="shared" si="0"/>
        <v>0.25</v>
      </c>
      <c r="I16" s="4">
        <v>83.41</v>
      </c>
      <c r="J16" s="1">
        <v>83.33</v>
      </c>
      <c r="K16" s="5">
        <f t="shared" si="1"/>
        <v>-7.9999999999998295E-2</v>
      </c>
      <c r="L16" s="4">
        <v>89.96</v>
      </c>
      <c r="M16" s="1">
        <v>90</v>
      </c>
      <c r="N16" s="5">
        <f t="shared" si="2"/>
        <v>4.0000000000006253E-2</v>
      </c>
      <c r="O16" s="4">
        <v>87.57</v>
      </c>
      <c r="P16" s="1">
        <v>86.89</v>
      </c>
      <c r="Q16" s="5">
        <f t="shared" si="3"/>
        <v>-0.67999999999999261</v>
      </c>
      <c r="R16" s="4">
        <v>87.03</v>
      </c>
      <c r="S16" s="1">
        <v>86.77</v>
      </c>
      <c r="T16" s="5">
        <f t="shared" si="4"/>
        <v>-0.26000000000000512</v>
      </c>
      <c r="U16" s="34">
        <v>224</v>
      </c>
      <c r="V16" s="1">
        <v>330</v>
      </c>
      <c r="W16" s="5">
        <f t="shared" si="5"/>
        <v>106</v>
      </c>
    </row>
    <row r="17" spans="1:23" ht="33.950000000000003" customHeight="1" x14ac:dyDescent="0.25">
      <c r="A17" s="19">
        <v>15</v>
      </c>
      <c r="B17" s="35" t="s">
        <v>68</v>
      </c>
      <c r="C17" s="4">
        <v>82.95</v>
      </c>
      <c r="D17" s="1">
        <v>85.15</v>
      </c>
      <c r="E17" s="5">
        <f t="shared" si="6"/>
        <v>2.2000000000000028</v>
      </c>
      <c r="F17" s="4">
        <v>80.13</v>
      </c>
      <c r="G17" s="1">
        <v>84.26</v>
      </c>
      <c r="H17" s="5">
        <f t="shared" si="0"/>
        <v>4.1300000000000097</v>
      </c>
      <c r="I17" s="4">
        <v>72</v>
      </c>
      <c r="J17" s="1">
        <v>79.37</v>
      </c>
      <c r="K17" s="5">
        <f t="shared" si="1"/>
        <v>7.3700000000000045</v>
      </c>
      <c r="L17" s="4">
        <v>83.78</v>
      </c>
      <c r="M17" s="1">
        <v>89.1</v>
      </c>
      <c r="N17" s="5">
        <f t="shared" si="2"/>
        <v>5.3199999999999932</v>
      </c>
      <c r="O17" s="4">
        <v>77.59</v>
      </c>
      <c r="P17" s="1">
        <v>83.13</v>
      </c>
      <c r="Q17" s="5">
        <f t="shared" si="3"/>
        <v>5.539999999999992</v>
      </c>
      <c r="R17" s="4">
        <v>79.23</v>
      </c>
      <c r="S17" s="1">
        <v>84.2</v>
      </c>
      <c r="T17" s="5">
        <f t="shared" si="4"/>
        <v>4.9699999999999989</v>
      </c>
      <c r="U17" s="34">
        <v>319</v>
      </c>
      <c r="V17" s="1">
        <v>282</v>
      </c>
      <c r="W17" s="5">
        <f t="shared" si="5"/>
        <v>-37</v>
      </c>
    </row>
    <row r="18" spans="1:23" ht="33.950000000000003" customHeight="1" x14ac:dyDescent="0.25">
      <c r="A18" s="19">
        <v>16</v>
      </c>
      <c r="B18" s="35" t="s">
        <v>69</v>
      </c>
      <c r="C18" s="4">
        <v>90.03</v>
      </c>
      <c r="D18" s="1">
        <v>85.04</v>
      </c>
      <c r="E18" s="5">
        <f t="shared" si="6"/>
        <v>-4.9899999999999949</v>
      </c>
      <c r="F18" s="4">
        <v>85.66</v>
      </c>
      <c r="G18" s="1">
        <v>83.71</v>
      </c>
      <c r="H18" s="5">
        <f t="shared" si="0"/>
        <v>-1.9500000000000028</v>
      </c>
      <c r="I18" s="4">
        <v>86.27</v>
      </c>
      <c r="J18" s="1">
        <v>81.099999999999994</v>
      </c>
      <c r="K18" s="5">
        <f t="shared" si="1"/>
        <v>-5.1700000000000017</v>
      </c>
      <c r="L18" s="4">
        <v>91.73</v>
      </c>
      <c r="M18" s="1">
        <v>89.08</v>
      </c>
      <c r="N18" s="5">
        <f t="shared" si="2"/>
        <v>-2.6500000000000057</v>
      </c>
      <c r="O18" s="4">
        <v>88.18</v>
      </c>
      <c r="P18" s="1">
        <v>85.5</v>
      </c>
      <c r="Q18" s="5">
        <f t="shared" si="3"/>
        <v>-2.6800000000000068</v>
      </c>
      <c r="R18" s="4">
        <v>88.57</v>
      </c>
      <c r="S18" s="1">
        <v>84.97</v>
      </c>
      <c r="T18" s="5">
        <f t="shared" si="4"/>
        <v>-3.5999999999999943</v>
      </c>
      <c r="U18" s="34">
        <v>122</v>
      </c>
      <c r="V18" s="1">
        <v>142</v>
      </c>
      <c r="W18" s="5">
        <f t="shared" si="5"/>
        <v>20</v>
      </c>
    </row>
    <row r="19" spans="1:23" ht="33.950000000000003" customHeight="1" x14ac:dyDescent="0.25">
      <c r="A19" s="19">
        <v>17</v>
      </c>
      <c r="B19" s="35" t="s">
        <v>70</v>
      </c>
      <c r="C19" s="4">
        <v>90.15</v>
      </c>
      <c r="D19" s="1">
        <v>95.51</v>
      </c>
      <c r="E19" s="5">
        <f t="shared" si="6"/>
        <v>5.3599999999999994</v>
      </c>
      <c r="F19" s="4">
        <v>88.64</v>
      </c>
      <c r="G19" s="1">
        <v>94.58</v>
      </c>
      <c r="H19" s="5">
        <f t="shared" si="0"/>
        <v>5.9399999999999977</v>
      </c>
      <c r="I19" s="4">
        <v>79.55</v>
      </c>
      <c r="J19" s="1">
        <v>93.03</v>
      </c>
      <c r="K19" s="5">
        <f t="shared" si="1"/>
        <v>13.480000000000004</v>
      </c>
      <c r="L19" s="4">
        <v>92.42</v>
      </c>
      <c r="M19" s="1">
        <v>95.96</v>
      </c>
      <c r="N19" s="5">
        <f t="shared" si="2"/>
        <v>3.539999999999992</v>
      </c>
      <c r="O19" s="4">
        <v>87.88</v>
      </c>
      <c r="P19" s="1">
        <v>94.81</v>
      </c>
      <c r="Q19" s="5">
        <f t="shared" si="3"/>
        <v>6.9300000000000068</v>
      </c>
      <c r="R19" s="4">
        <v>87.66</v>
      </c>
      <c r="S19" s="1">
        <v>94.79</v>
      </c>
      <c r="T19" s="5">
        <f t="shared" si="4"/>
        <v>7.1300000000000097</v>
      </c>
      <c r="U19" s="34">
        <v>11</v>
      </c>
      <c r="V19" s="1">
        <v>196</v>
      </c>
      <c r="W19" s="5">
        <f t="shared" si="5"/>
        <v>185</v>
      </c>
    </row>
    <row r="20" spans="1:23" ht="33.950000000000003" customHeight="1" x14ac:dyDescent="0.25">
      <c r="A20" s="19">
        <v>18</v>
      </c>
      <c r="B20" s="35" t="s">
        <v>71</v>
      </c>
      <c r="C20" s="4">
        <v>90.77</v>
      </c>
      <c r="D20" s="1">
        <v>93.46</v>
      </c>
      <c r="E20" s="5">
        <f t="shared" si="6"/>
        <v>2.6899999999999977</v>
      </c>
      <c r="F20" s="4">
        <v>87.27</v>
      </c>
      <c r="G20" s="1">
        <v>90.19</v>
      </c>
      <c r="H20" s="5">
        <f t="shared" si="0"/>
        <v>2.9200000000000017</v>
      </c>
      <c r="I20" s="4">
        <v>80.680000000000007</v>
      </c>
      <c r="J20" s="1">
        <v>80.84</v>
      </c>
      <c r="K20" s="5">
        <f t="shared" si="1"/>
        <v>0.15999999999999659</v>
      </c>
      <c r="L20" s="4">
        <v>89.94</v>
      </c>
      <c r="M20" s="1">
        <v>94.86</v>
      </c>
      <c r="N20" s="5">
        <f t="shared" si="2"/>
        <v>4.9200000000000017</v>
      </c>
      <c r="O20" s="4">
        <v>84.14</v>
      </c>
      <c r="P20" s="1">
        <v>92.06</v>
      </c>
      <c r="Q20" s="5">
        <f t="shared" si="3"/>
        <v>7.9200000000000017</v>
      </c>
      <c r="R20" s="4">
        <v>86.51</v>
      </c>
      <c r="S20" s="1">
        <v>90.29</v>
      </c>
      <c r="T20" s="5">
        <f t="shared" si="4"/>
        <v>3.7800000000000011</v>
      </c>
      <c r="U20" s="34">
        <v>270</v>
      </c>
      <c r="V20" s="1">
        <v>107</v>
      </c>
      <c r="W20" s="5">
        <f t="shared" si="5"/>
        <v>-163</v>
      </c>
    </row>
    <row r="21" spans="1:23" ht="33.950000000000003" customHeight="1" x14ac:dyDescent="0.25">
      <c r="A21" s="19">
        <v>19</v>
      </c>
      <c r="B21" s="35" t="s">
        <v>72</v>
      </c>
      <c r="C21" s="4">
        <v>93.46</v>
      </c>
      <c r="D21" s="1">
        <v>92.01</v>
      </c>
      <c r="E21" s="5">
        <f t="shared" si="6"/>
        <v>-1.4499999999999886</v>
      </c>
      <c r="F21" s="4">
        <v>90.81</v>
      </c>
      <c r="G21" s="1">
        <v>90.3</v>
      </c>
      <c r="H21" s="5">
        <f t="shared" si="0"/>
        <v>-0.51000000000000512</v>
      </c>
      <c r="I21" s="4">
        <v>86.78</v>
      </c>
      <c r="J21" s="1">
        <v>87.39</v>
      </c>
      <c r="K21" s="5">
        <f t="shared" si="1"/>
        <v>0.60999999999999943</v>
      </c>
      <c r="L21" s="4">
        <v>92.91</v>
      </c>
      <c r="M21" s="1">
        <v>94.07</v>
      </c>
      <c r="N21" s="5">
        <f t="shared" si="2"/>
        <v>1.1599999999999966</v>
      </c>
      <c r="O21" s="4">
        <v>92.77</v>
      </c>
      <c r="P21" s="1">
        <v>91.08</v>
      </c>
      <c r="Q21" s="5">
        <f t="shared" si="3"/>
        <v>-1.6899999999999977</v>
      </c>
      <c r="R21" s="4">
        <v>91.38</v>
      </c>
      <c r="S21" s="1">
        <v>91.02</v>
      </c>
      <c r="T21" s="5">
        <f t="shared" si="4"/>
        <v>-0.35999999999999943</v>
      </c>
      <c r="U21" s="34">
        <v>121</v>
      </c>
      <c r="V21" s="1">
        <v>156</v>
      </c>
      <c r="W21" s="5">
        <f t="shared" si="5"/>
        <v>35</v>
      </c>
    </row>
    <row r="22" spans="1:23" ht="33.950000000000003" customHeight="1" x14ac:dyDescent="0.25">
      <c r="A22" s="19">
        <v>20</v>
      </c>
      <c r="B22" s="35" t="s">
        <v>73</v>
      </c>
      <c r="C22" s="4">
        <v>79.930000000000007</v>
      </c>
      <c r="D22" s="1">
        <v>87.78</v>
      </c>
      <c r="E22" s="5">
        <f t="shared" si="6"/>
        <v>7.8499999999999943</v>
      </c>
      <c r="F22" s="4">
        <v>70.63</v>
      </c>
      <c r="G22" s="1">
        <v>84.3</v>
      </c>
      <c r="H22" s="5">
        <f t="shared" si="0"/>
        <v>13.670000000000002</v>
      </c>
      <c r="I22" s="4">
        <v>70.14</v>
      </c>
      <c r="J22" s="1">
        <v>78.989999999999995</v>
      </c>
      <c r="K22" s="5">
        <f t="shared" si="1"/>
        <v>8.8499999999999943</v>
      </c>
      <c r="L22" s="4">
        <v>82.22</v>
      </c>
      <c r="M22" s="1">
        <v>91.18</v>
      </c>
      <c r="N22" s="5">
        <f t="shared" si="2"/>
        <v>8.960000000000008</v>
      </c>
      <c r="O22" s="4">
        <v>72.08</v>
      </c>
      <c r="P22" s="1">
        <v>85.81</v>
      </c>
      <c r="Q22" s="5">
        <f t="shared" si="3"/>
        <v>13.730000000000004</v>
      </c>
      <c r="R22" s="4">
        <v>75.31</v>
      </c>
      <c r="S22" s="1">
        <v>85.71</v>
      </c>
      <c r="T22" s="5">
        <f t="shared" si="4"/>
        <v>10.399999999999991</v>
      </c>
      <c r="U22" s="34">
        <v>60</v>
      </c>
      <c r="V22" s="1">
        <v>121</v>
      </c>
      <c r="W22" s="5">
        <f t="shared" si="5"/>
        <v>61</v>
      </c>
    </row>
    <row r="23" spans="1:23" ht="33.950000000000003" customHeight="1" x14ac:dyDescent="0.25">
      <c r="A23" s="19">
        <v>21</v>
      </c>
      <c r="B23" s="35" t="s">
        <v>74</v>
      </c>
      <c r="C23" s="4">
        <v>91.98</v>
      </c>
      <c r="D23" s="1">
        <v>90.5</v>
      </c>
      <c r="E23" s="5">
        <f t="shared" si="6"/>
        <v>-1.480000000000004</v>
      </c>
      <c r="F23" s="4">
        <v>89.58</v>
      </c>
      <c r="G23" s="1">
        <v>86.71</v>
      </c>
      <c r="H23" s="5">
        <f t="shared" si="0"/>
        <v>-2.8700000000000045</v>
      </c>
      <c r="I23" s="4">
        <v>88.81</v>
      </c>
      <c r="J23" s="1">
        <v>87.09</v>
      </c>
      <c r="K23" s="5">
        <f t="shared" si="1"/>
        <v>-1.7199999999999989</v>
      </c>
      <c r="L23" s="4">
        <v>92.13</v>
      </c>
      <c r="M23" s="1">
        <v>91.14</v>
      </c>
      <c r="N23" s="5">
        <f t="shared" si="2"/>
        <v>-0.98999999999999488</v>
      </c>
      <c r="O23" s="4">
        <v>91.05</v>
      </c>
      <c r="P23" s="1">
        <v>89.19</v>
      </c>
      <c r="Q23" s="5">
        <f t="shared" si="3"/>
        <v>-1.8599999999999994</v>
      </c>
      <c r="R23" s="4">
        <v>90.79</v>
      </c>
      <c r="S23" s="1">
        <v>89.08</v>
      </c>
      <c r="T23" s="5">
        <f t="shared" si="4"/>
        <v>-1.710000000000008</v>
      </c>
      <c r="U23" s="34">
        <v>108</v>
      </c>
      <c r="V23" s="1">
        <v>111</v>
      </c>
      <c r="W23" s="5">
        <f t="shared" si="5"/>
        <v>3</v>
      </c>
    </row>
    <row r="24" spans="1:23" ht="33.950000000000003" customHeight="1" x14ac:dyDescent="0.25">
      <c r="A24" s="19">
        <v>22</v>
      </c>
      <c r="B24" s="35" t="s">
        <v>75</v>
      </c>
      <c r="C24" s="4">
        <v>92.77</v>
      </c>
      <c r="D24" s="1">
        <v>93.07</v>
      </c>
      <c r="E24" s="5">
        <f t="shared" si="6"/>
        <v>0.29999999999999716</v>
      </c>
      <c r="F24" s="4">
        <v>89.03</v>
      </c>
      <c r="G24" s="1">
        <v>88.81</v>
      </c>
      <c r="H24" s="5">
        <f t="shared" si="0"/>
        <v>-0.21999999999999886</v>
      </c>
      <c r="I24" s="4">
        <v>91.9</v>
      </c>
      <c r="J24" s="1">
        <v>91.26</v>
      </c>
      <c r="K24" s="5">
        <f t="shared" si="1"/>
        <v>-0.64000000000000057</v>
      </c>
      <c r="L24" s="4">
        <v>93.4</v>
      </c>
      <c r="M24" s="1">
        <v>92.31</v>
      </c>
      <c r="N24" s="5">
        <f t="shared" si="2"/>
        <v>-1.0900000000000034</v>
      </c>
      <c r="O24" s="4">
        <v>93.71</v>
      </c>
      <c r="P24" s="1">
        <v>92.95</v>
      </c>
      <c r="Q24" s="5">
        <f t="shared" si="3"/>
        <v>-0.75999999999999091</v>
      </c>
      <c r="R24" s="4">
        <v>92.39</v>
      </c>
      <c r="S24" s="1">
        <v>91.88</v>
      </c>
      <c r="T24" s="5">
        <f t="shared" si="4"/>
        <v>-0.51000000000000512</v>
      </c>
      <c r="U24" s="34">
        <v>106</v>
      </c>
      <c r="V24" s="1">
        <v>143</v>
      </c>
      <c r="W24" s="5">
        <f t="shared" si="5"/>
        <v>37</v>
      </c>
    </row>
    <row r="25" spans="1:23" ht="33.950000000000003" customHeight="1" x14ac:dyDescent="0.25">
      <c r="A25" s="19">
        <v>23</v>
      </c>
      <c r="B25" s="35" t="s">
        <v>76</v>
      </c>
      <c r="C25" s="4">
        <v>88.9</v>
      </c>
      <c r="D25" s="1">
        <v>85.6</v>
      </c>
      <c r="E25" s="5">
        <f t="shared" si="6"/>
        <v>-3.3000000000000114</v>
      </c>
      <c r="F25" s="4">
        <v>84.26</v>
      </c>
      <c r="G25" s="1">
        <v>82.29</v>
      </c>
      <c r="H25" s="5">
        <f t="shared" si="0"/>
        <v>-1.9699999999999989</v>
      </c>
      <c r="I25" s="4">
        <v>75.989999999999995</v>
      </c>
      <c r="J25" s="1">
        <v>76.8</v>
      </c>
      <c r="K25" s="5">
        <f t="shared" si="1"/>
        <v>0.81000000000000227</v>
      </c>
      <c r="L25" s="4">
        <v>90.41</v>
      </c>
      <c r="M25" s="1">
        <v>86.89</v>
      </c>
      <c r="N25" s="5">
        <f t="shared" si="2"/>
        <v>-3.519999999999996</v>
      </c>
      <c r="O25" s="4">
        <v>88.34</v>
      </c>
      <c r="P25" s="1">
        <v>82.8</v>
      </c>
      <c r="Q25" s="5">
        <f t="shared" si="3"/>
        <v>-5.5400000000000063</v>
      </c>
      <c r="R25" s="4">
        <v>85.68</v>
      </c>
      <c r="S25" s="1">
        <v>82.92</v>
      </c>
      <c r="T25" s="5">
        <f t="shared" si="4"/>
        <v>-2.7600000000000051</v>
      </c>
      <c r="U25" s="34">
        <v>193</v>
      </c>
      <c r="V25" s="1">
        <v>204</v>
      </c>
      <c r="W25" s="5">
        <f t="shared" si="5"/>
        <v>11</v>
      </c>
    </row>
    <row r="26" spans="1:23" ht="33.950000000000003" customHeight="1" x14ac:dyDescent="0.25">
      <c r="A26" s="19">
        <v>24</v>
      </c>
      <c r="B26" s="35" t="s">
        <v>77</v>
      </c>
      <c r="C26" s="4">
        <v>93.4</v>
      </c>
      <c r="D26" s="1">
        <v>94.35</v>
      </c>
      <c r="E26" s="5">
        <f t="shared" si="6"/>
        <v>0.94999999999998863</v>
      </c>
      <c r="F26" s="4">
        <v>90.19</v>
      </c>
      <c r="G26" s="1">
        <v>91.83</v>
      </c>
      <c r="H26" s="5">
        <f t="shared" si="0"/>
        <v>1.6400000000000006</v>
      </c>
      <c r="I26" s="4">
        <v>88.14</v>
      </c>
      <c r="J26" s="1">
        <v>88.62</v>
      </c>
      <c r="K26" s="5">
        <f t="shared" si="1"/>
        <v>0.48000000000000398</v>
      </c>
      <c r="L26" s="4">
        <v>92.69</v>
      </c>
      <c r="M26" s="1">
        <v>96.07</v>
      </c>
      <c r="N26" s="5">
        <f t="shared" si="2"/>
        <v>3.3799999999999955</v>
      </c>
      <c r="O26" s="4">
        <v>91.35</v>
      </c>
      <c r="P26" s="1">
        <v>94.71</v>
      </c>
      <c r="Q26" s="5">
        <f t="shared" si="3"/>
        <v>3.3599999999999994</v>
      </c>
      <c r="R26" s="4">
        <v>91.22</v>
      </c>
      <c r="S26" s="1">
        <v>93.21</v>
      </c>
      <c r="T26" s="5">
        <f t="shared" si="4"/>
        <v>1.9899999999999949</v>
      </c>
      <c r="U26" s="34">
        <v>130</v>
      </c>
      <c r="V26" s="1">
        <v>104</v>
      </c>
      <c r="W26" s="5">
        <f t="shared" si="5"/>
        <v>-26</v>
      </c>
    </row>
    <row r="27" spans="1:23" ht="33.950000000000003" customHeight="1" x14ac:dyDescent="0.25">
      <c r="A27" s="19">
        <v>25</v>
      </c>
      <c r="B27" s="35" t="s">
        <v>78</v>
      </c>
      <c r="C27" s="4">
        <v>93.51</v>
      </c>
      <c r="D27" s="1">
        <v>94.49</v>
      </c>
      <c r="E27" s="5">
        <f t="shared" si="6"/>
        <v>0.97999999999998977</v>
      </c>
      <c r="F27" s="4">
        <v>89.17</v>
      </c>
      <c r="G27" s="1">
        <v>89.19</v>
      </c>
      <c r="H27" s="5">
        <f t="shared" si="0"/>
        <v>1.9999999999996021E-2</v>
      </c>
      <c r="I27" s="4">
        <v>88.49</v>
      </c>
      <c r="J27" s="1">
        <v>88.06</v>
      </c>
      <c r="K27" s="5">
        <f t="shared" si="1"/>
        <v>-0.42999999999999261</v>
      </c>
      <c r="L27" s="4">
        <v>93.23</v>
      </c>
      <c r="M27" s="1">
        <v>93.71</v>
      </c>
      <c r="N27" s="5">
        <f t="shared" si="2"/>
        <v>0.47999999999998977</v>
      </c>
      <c r="O27" s="4">
        <v>92.88</v>
      </c>
      <c r="P27" s="1">
        <v>93.43</v>
      </c>
      <c r="Q27" s="5">
        <f t="shared" si="3"/>
        <v>0.55000000000001137</v>
      </c>
      <c r="R27" s="4">
        <v>91.62</v>
      </c>
      <c r="S27" s="1">
        <v>91.96</v>
      </c>
      <c r="T27" s="5">
        <f t="shared" si="4"/>
        <v>0.3399999999999892</v>
      </c>
      <c r="U27" s="34">
        <v>262</v>
      </c>
      <c r="V27" s="1">
        <v>118</v>
      </c>
      <c r="W27" s="5">
        <f t="shared" si="5"/>
        <v>-144</v>
      </c>
    </row>
    <row r="28" spans="1:23" ht="33.950000000000003" customHeight="1" x14ac:dyDescent="0.25">
      <c r="A28" s="19">
        <v>26</v>
      </c>
      <c r="B28" s="35" t="s">
        <v>79</v>
      </c>
      <c r="C28" s="4">
        <v>83.61</v>
      </c>
      <c r="D28" s="1">
        <v>81.41</v>
      </c>
      <c r="E28" s="5">
        <f t="shared" si="6"/>
        <v>-2.2000000000000028</v>
      </c>
      <c r="F28" s="4">
        <v>79.489999999999995</v>
      </c>
      <c r="G28" s="1">
        <v>78.91</v>
      </c>
      <c r="H28" s="5">
        <f t="shared" si="0"/>
        <v>-0.57999999999999829</v>
      </c>
      <c r="I28" s="4">
        <v>80.540000000000006</v>
      </c>
      <c r="J28" s="1">
        <v>77.400000000000006</v>
      </c>
      <c r="K28" s="5">
        <f t="shared" si="1"/>
        <v>-3.1400000000000006</v>
      </c>
      <c r="L28" s="4">
        <v>87.64</v>
      </c>
      <c r="M28" s="1">
        <v>86.88</v>
      </c>
      <c r="N28" s="5">
        <f t="shared" si="2"/>
        <v>-0.76000000000000512</v>
      </c>
      <c r="O28" s="4">
        <v>80.959999999999994</v>
      </c>
      <c r="P28" s="1">
        <v>82.08</v>
      </c>
      <c r="Q28" s="5">
        <f t="shared" si="3"/>
        <v>1.1200000000000045</v>
      </c>
      <c r="R28" s="4">
        <v>82.66</v>
      </c>
      <c r="S28" s="1">
        <v>81.510000000000005</v>
      </c>
      <c r="T28" s="5">
        <f t="shared" si="4"/>
        <v>-1.1499999999999915</v>
      </c>
      <c r="U28" s="34">
        <v>242</v>
      </c>
      <c r="V28" s="1">
        <v>80</v>
      </c>
      <c r="W28" s="5">
        <f t="shared" si="5"/>
        <v>-162</v>
      </c>
    </row>
    <row r="29" spans="1:23" ht="33.950000000000003" customHeight="1" x14ac:dyDescent="0.25">
      <c r="A29" s="19">
        <v>27</v>
      </c>
      <c r="B29" s="35" t="s">
        <v>80</v>
      </c>
      <c r="C29" s="4">
        <v>93.79</v>
      </c>
      <c r="D29" s="1">
        <v>92.35</v>
      </c>
      <c r="E29" s="5">
        <f t="shared" si="6"/>
        <v>-1.4400000000000119</v>
      </c>
      <c r="F29" s="4">
        <v>88.19</v>
      </c>
      <c r="G29" s="1">
        <v>89.67</v>
      </c>
      <c r="H29" s="5">
        <f t="shared" si="0"/>
        <v>1.480000000000004</v>
      </c>
      <c r="I29" s="4">
        <v>86.3</v>
      </c>
      <c r="J29" s="1">
        <v>87.55</v>
      </c>
      <c r="K29" s="5">
        <f t="shared" si="1"/>
        <v>1.25</v>
      </c>
      <c r="L29" s="4">
        <v>93.06</v>
      </c>
      <c r="M29" s="1">
        <v>93.84</v>
      </c>
      <c r="N29" s="5">
        <f t="shared" si="2"/>
        <v>0.78000000000000114</v>
      </c>
      <c r="O29" s="4">
        <v>89.7</v>
      </c>
      <c r="P29" s="1">
        <v>91.8</v>
      </c>
      <c r="Q29" s="5">
        <f t="shared" si="3"/>
        <v>2.0999999999999943</v>
      </c>
      <c r="R29" s="4">
        <v>90.35</v>
      </c>
      <c r="S29" s="1">
        <v>91.14</v>
      </c>
      <c r="T29" s="5">
        <f t="shared" si="4"/>
        <v>0.79000000000000625</v>
      </c>
      <c r="U29" s="34">
        <v>216</v>
      </c>
      <c r="V29" s="1">
        <v>184</v>
      </c>
      <c r="W29" s="5">
        <f t="shared" si="5"/>
        <v>-32</v>
      </c>
    </row>
    <row r="30" spans="1:23" ht="33.950000000000003" customHeight="1" x14ac:dyDescent="0.25">
      <c r="A30" s="19">
        <v>28</v>
      </c>
      <c r="B30" s="35" t="s">
        <v>81</v>
      </c>
      <c r="C30" s="4">
        <v>91.76</v>
      </c>
      <c r="D30" s="1">
        <v>89.7</v>
      </c>
      <c r="E30" s="5">
        <f t="shared" si="6"/>
        <v>-2.0600000000000023</v>
      </c>
      <c r="F30" s="4">
        <v>88.08</v>
      </c>
      <c r="G30" s="1">
        <v>85.07</v>
      </c>
      <c r="H30" s="5">
        <f t="shared" si="0"/>
        <v>-3.0100000000000051</v>
      </c>
      <c r="I30" s="4">
        <v>86.43</v>
      </c>
      <c r="J30" s="1">
        <v>84.1</v>
      </c>
      <c r="K30" s="5">
        <f t="shared" si="1"/>
        <v>-2.3300000000000125</v>
      </c>
      <c r="L30" s="4">
        <v>91.67</v>
      </c>
      <c r="M30" s="1">
        <v>91.98</v>
      </c>
      <c r="N30" s="5">
        <f t="shared" si="2"/>
        <v>0.31000000000000227</v>
      </c>
      <c r="O30" s="4">
        <v>87.4</v>
      </c>
      <c r="P30" s="1">
        <v>87.81</v>
      </c>
      <c r="Q30" s="5">
        <f t="shared" si="3"/>
        <v>0.40999999999999659</v>
      </c>
      <c r="R30" s="4">
        <v>89.14</v>
      </c>
      <c r="S30" s="1">
        <v>87.92</v>
      </c>
      <c r="T30" s="5">
        <f t="shared" si="4"/>
        <v>-1.2199999999999989</v>
      </c>
      <c r="U30" s="34">
        <v>43</v>
      </c>
      <c r="V30" s="1">
        <v>108</v>
      </c>
      <c r="W30" s="5">
        <f t="shared" si="5"/>
        <v>65</v>
      </c>
    </row>
    <row r="31" spans="1:23" ht="33.950000000000003" customHeight="1" x14ac:dyDescent="0.25">
      <c r="A31" s="19">
        <v>29</v>
      </c>
      <c r="B31" s="35" t="s">
        <v>82</v>
      </c>
      <c r="C31" s="4">
        <v>83.51</v>
      </c>
      <c r="D31" s="1">
        <v>80.680000000000007</v>
      </c>
      <c r="E31" s="5">
        <f t="shared" si="6"/>
        <v>-2.8299999999999983</v>
      </c>
      <c r="F31" s="4">
        <v>79.47</v>
      </c>
      <c r="G31" s="1">
        <v>79.040000000000006</v>
      </c>
      <c r="H31" s="5">
        <f t="shared" si="0"/>
        <v>-0.42999999999999261</v>
      </c>
      <c r="I31" s="4">
        <v>75.400000000000006</v>
      </c>
      <c r="J31" s="1">
        <v>73.25</v>
      </c>
      <c r="K31" s="5">
        <f t="shared" si="1"/>
        <v>-2.1500000000000057</v>
      </c>
      <c r="L31" s="4">
        <v>84.34</v>
      </c>
      <c r="M31" s="1">
        <v>82.39</v>
      </c>
      <c r="N31" s="5">
        <f t="shared" si="2"/>
        <v>-1.9500000000000028</v>
      </c>
      <c r="O31" s="4">
        <v>74.2</v>
      </c>
      <c r="P31" s="1">
        <v>74.92</v>
      </c>
      <c r="Q31" s="5">
        <f t="shared" si="3"/>
        <v>0.71999999999999886</v>
      </c>
      <c r="R31" s="4">
        <v>79.38</v>
      </c>
      <c r="S31" s="1">
        <v>77.989999999999995</v>
      </c>
      <c r="T31" s="5">
        <f t="shared" si="4"/>
        <v>-1.3900000000000006</v>
      </c>
      <c r="U31" s="34">
        <v>291</v>
      </c>
      <c r="V31" s="1">
        <v>424</v>
      </c>
      <c r="W31" s="5">
        <f t="shared" si="5"/>
        <v>133</v>
      </c>
    </row>
    <row r="32" spans="1:23" ht="33.950000000000003" customHeight="1" x14ac:dyDescent="0.25">
      <c r="A32" s="19">
        <v>30</v>
      </c>
      <c r="B32" s="35" t="s">
        <v>83</v>
      </c>
      <c r="C32" s="4">
        <v>95.46</v>
      </c>
      <c r="D32" s="1">
        <v>92.15</v>
      </c>
      <c r="E32" s="5">
        <f t="shared" si="6"/>
        <v>-3.3099999999999881</v>
      </c>
      <c r="F32" s="4">
        <v>91.69</v>
      </c>
      <c r="G32" s="1">
        <v>89.61</v>
      </c>
      <c r="H32" s="5">
        <f t="shared" si="0"/>
        <v>-2.0799999999999983</v>
      </c>
      <c r="I32" s="4">
        <v>82.31</v>
      </c>
      <c r="J32" s="1">
        <v>79.91</v>
      </c>
      <c r="K32" s="5">
        <f t="shared" si="1"/>
        <v>-2.4000000000000057</v>
      </c>
      <c r="L32" s="4">
        <v>93.76</v>
      </c>
      <c r="M32" s="1">
        <v>89.87</v>
      </c>
      <c r="N32" s="5">
        <f t="shared" si="2"/>
        <v>-3.8900000000000006</v>
      </c>
      <c r="O32" s="4">
        <v>92.24</v>
      </c>
      <c r="P32" s="1">
        <v>89.74</v>
      </c>
      <c r="Q32" s="5">
        <f t="shared" si="3"/>
        <v>-2.5</v>
      </c>
      <c r="R32" s="4">
        <v>91.05</v>
      </c>
      <c r="S32" s="1">
        <v>88.16</v>
      </c>
      <c r="T32" s="5">
        <f t="shared" si="4"/>
        <v>-2.8900000000000006</v>
      </c>
      <c r="U32" s="34">
        <v>203</v>
      </c>
      <c r="V32" s="1">
        <v>190</v>
      </c>
      <c r="W32" s="5">
        <f t="shared" si="5"/>
        <v>-13</v>
      </c>
    </row>
    <row r="33" spans="1:23" ht="33.950000000000003" customHeight="1" x14ac:dyDescent="0.25">
      <c r="A33" s="19">
        <v>31</v>
      </c>
      <c r="B33" s="35" t="s">
        <v>84</v>
      </c>
      <c r="C33" s="4">
        <v>94.32</v>
      </c>
      <c r="D33" s="1">
        <v>89.56</v>
      </c>
      <c r="E33" s="5">
        <f t="shared" si="6"/>
        <v>-4.7599999999999909</v>
      </c>
      <c r="F33" s="4">
        <v>89.05</v>
      </c>
      <c r="G33" s="1">
        <v>85.71</v>
      </c>
      <c r="H33" s="5">
        <f t="shared" si="0"/>
        <v>-3.3400000000000034</v>
      </c>
      <c r="I33" s="4">
        <v>81.96</v>
      </c>
      <c r="J33" s="1">
        <v>78.02</v>
      </c>
      <c r="K33" s="5">
        <f t="shared" si="1"/>
        <v>-3.9399999999999977</v>
      </c>
      <c r="L33" s="4">
        <v>94.21</v>
      </c>
      <c r="M33" s="1">
        <v>90.7</v>
      </c>
      <c r="N33" s="5">
        <f t="shared" si="2"/>
        <v>-3.5099999999999909</v>
      </c>
      <c r="O33" s="4">
        <v>87.88</v>
      </c>
      <c r="P33" s="1">
        <v>86.12</v>
      </c>
      <c r="Q33" s="5">
        <f t="shared" si="3"/>
        <v>-1.7599999999999909</v>
      </c>
      <c r="R33" s="4">
        <v>89.51</v>
      </c>
      <c r="S33" s="1">
        <v>86.05</v>
      </c>
      <c r="T33" s="5">
        <f t="shared" si="4"/>
        <v>-3.460000000000008</v>
      </c>
      <c r="U33" s="34">
        <v>121</v>
      </c>
      <c r="V33" s="1">
        <v>251</v>
      </c>
      <c r="W33" s="5">
        <f t="shared" si="5"/>
        <v>130</v>
      </c>
    </row>
    <row r="34" spans="1:23" ht="33.950000000000003" customHeight="1" x14ac:dyDescent="0.25">
      <c r="A34" s="19">
        <v>32</v>
      </c>
      <c r="B34" s="35" t="s">
        <v>85</v>
      </c>
      <c r="C34" s="4">
        <v>93.24</v>
      </c>
      <c r="D34" s="1">
        <v>93.57</v>
      </c>
      <c r="E34" s="5">
        <f t="shared" si="6"/>
        <v>0.32999999999999829</v>
      </c>
      <c r="F34" s="4">
        <v>88.68</v>
      </c>
      <c r="G34" s="1">
        <v>92.8</v>
      </c>
      <c r="H34" s="5">
        <f t="shared" si="0"/>
        <v>4.1199999999999903</v>
      </c>
      <c r="I34" s="4">
        <v>79.66</v>
      </c>
      <c r="J34" s="1">
        <v>87.07</v>
      </c>
      <c r="K34" s="5">
        <f t="shared" si="1"/>
        <v>7.4099999999999966</v>
      </c>
      <c r="L34" s="4">
        <v>91.46</v>
      </c>
      <c r="M34" s="1">
        <v>94.8</v>
      </c>
      <c r="N34" s="5">
        <f t="shared" si="2"/>
        <v>3.3400000000000034</v>
      </c>
      <c r="O34" s="4">
        <v>90.14</v>
      </c>
      <c r="P34" s="1">
        <v>93.13</v>
      </c>
      <c r="Q34" s="5">
        <f t="shared" si="3"/>
        <v>2.9899999999999949</v>
      </c>
      <c r="R34" s="4">
        <v>88.63</v>
      </c>
      <c r="S34" s="1">
        <v>92.24</v>
      </c>
      <c r="T34" s="5">
        <f t="shared" si="4"/>
        <v>3.6099999999999994</v>
      </c>
      <c r="U34" s="34">
        <v>404</v>
      </c>
      <c r="V34" s="1">
        <v>125</v>
      </c>
      <c r="W34" s="5">
        <f t="shared" si="5"/>
        <v>-279</v>
      </c>
    </row>
    <row r="35" spans="1:23" ht="33.950000000000003" customHeight="1" thickBot="1" x14ac:dyDescent="0.3">
      <c r="A35" s="19">
        <v>33</v>
      </c>
      <c r="B35" s="35" t="s">
        <v>86</v>
      </c>
      <c r="C35" s="6">
        <v>87.22</v>
      </c>
      <c r="D35" s="7">
        <v>89.47</v>
      </c>
      <c r="E35" s="5">
        <f t="shared" si="6"/>
        <v>2.25</v>
      </c>
      <c r="F35" s="6">
        <v>85.23</v>
      </c>
      <c r="G35" s="7">
        <v>86.74</v>
      </c>
      <c r="H35" s="5">
        <f t="shared" si="0"/>
        <v>1.5099999999999909</v>
      </c>
      <c r="I35" s="6">
        <v>74.05</v>
      </c>
      <c r="J35" s="7">
        <v>77.099999999999994</v>
      </c>
      <c r="K35" s="5">
        <f t="shared" si="1"/>
        <v>3.0499999999999972</v>
      </c>
      <c r="L35" s="6">
        <v>91.48</v>
      </c>
      <c r="M35" s="7">
        <v>89.15</v>
      </c>
      <c r="N35" s="5">
        <f t="shared" si="2"/>
        <v>-2.3299999999999983</v>
      </c>
      <c r="O35" s="6">
        <v>89.2</v>
      </c>
      <c r="P35" s="7">
        <v>88.66</v>
      </c>
      <c r="Q35" s="5">
        <f t="shared" si="3"/>
        <v>-0.54000000000000625</v>
      </c>
      <c r="R35" s="6">
        <v>85.45</v>
      </c>
      <c r="S35" s="7">
        <v>86.19</v>
      </c>
      <c r="T35" s="5">
        <f t="shared" si="4"/>
        <v>0.73999999999999488</v>
      </c>
      <c r="U35" s="34">
        <v>44</v>
      </c>
      <c r="V35" s="1">
        <v>477</v>
      </c>
      <c r="W35" s="5">
        <f t="shared" si="5"/>
        <v>433</v>
      </c>
    </row>
    <row r="36" spans="1:23" ht="23.25" customHeight="1" thickTop="1" thickBot="1" x14ac:dyDescent="0.3">
      <c r="A36" s="46" t="s">
        <v>51</v>
      </c>
      <c r="B36" s="47"/>
      <c r="C36" s="29">
        <f t="shared" ref="C36:T36" si="7">AVERAGE(C3:C35)</f>
        <v>90.944242424242447</v>
      </c>
      <c r="D36" s="30">
        <f t="shared" si="7"/>
        <v>89.826060606060565</v>
      </c>
      <c r="E36" s="31">
        <f t="shared" si="7"/>
        <v>-1.1181818181818184</v>
      </c>
      <c r="F36" s="15">
        <f t="shared" si="7"/>
        <v>87.061212121212122</v>
      </c>
      <c r="G36" s="14">
        <f t="shared" si="7"/>
        <v>87.190606060606072</v>
      </c>
      <c r="H36" s="16">
        <f t="shared" si="7"/>
        <v>0.12939393939393928</v>
      </c>
      <c r="I36" s="15">
        <f t="shared" si="7"/>
        <v>82.839696969696988</v>
      </c>
      <c r="J36" s="14">
        <f t="shared" si="7"/>
        <v>83.220303030303029</v>
      </c>
      <c r="K36" s="16">
        <f t="shared" si="7"/>
        <v>0.38060606060606023</v>
      </c>
      <c r="L36" s="15">
        <f t="shared" si="7"/>
        <v>91.374848484848499</v>
      </c>
      <c r="M36" s="14">
        <f t="shared" si="7"/>
        <v>91.306666666666672</v>
      </c>
      <c r="N36" s="16">
        <f t="shared" si="7"/>
        <v>-6.8181818181818177E-2</v>
      </c>
      <c r="O36" s="15">
        <f t="shared" si="7"/>
        <v>87.916363636363613</v>
      </c>
      <c r="P36" s="14">
        <f t="shared" si="7"/>
        <v>88.446060606060584</v>
      </c>
      <c r="Q36" s="16">
        <f t="shared" si="7"/>
        <v>0.52969696969697067</v>
      </c>
      <c r="R36" s="15">
        <f t="shared" si="7"/>
        <v>88.096363636363634</v>
      </c>
      <c r="S36" s="14">
        <f t="shared" si="7"/>
        <v>88.056363636363628</v>
      </c>
      <c r="T36" s="16">
        <f t="shared" si="7"/>
        <v>-4.0000000000001083E-2</v>
      </c>
      <c r="U36" s="17">
        <f>SUM(U3:U35)</f>
        <v>5569</v>
      </c>
      <c r="V36" s="18">
        <f>SUM(V3:V35)</f>
        <v>6442</v>
      </c>
      <c r="W36" s="16">
        <f>AVERAGE(W3:W35)</f>
        <v>26.454545454545453</v>
      </c>
    </row>
    <row r="37" spans="1:23" ht="68.25" customHeight="1" thickTop="1" x14ac:dyDescent="0.25"/>
  </sheetData>
  <sheetProtection algorithmName="SHA-512" hashValue="9PuTP0SiOEuCEJ/AioOnKkXgZouOPTTefdhYa8Ho5O8TfnfWIHHI/8saWZIGZIpWXk9p0Mrq0d6GcQh4TU/Iwg==" saltValue="kzc19jMwuXPIGcPPl3eeQw==" spinCount="100000" sheet="1" objects="1" scenarios="1"/>
  <mergeCells count="10">
    <mergeCell ref="O1:Q1"/>
    <mergeCell ref="R1:T1"/>
    <mergeCell ref="U1:W1"/>
    <mergeCell ref="A36:B36"/>
    <mergeCell ref="A1:A2"/>
    <mergeCell ref="B1:B2"/>
    <mergeCell ref="C1:E1"/>
    <mergeCell ref="F1:H1"/>
    <mergeCell ref="I1:K1"/>
    <mergeCell ref="L1:N1"/>
  </mergeCells>
  <conditionalFormatting sqref="E3:E35">
    <cfRule type="cellIs" dxfId="15" priority="13" operator="lessThan">
      <formula>0</formula>
    </cfRule>
  </conditionalFormatting>
  <conditionalFormatting sqref="W3:W35">
    <cfRule type="cellIs" dxfId="14" priority="12" operator="lessThan">
      <formula>0</formula>
    </cfRule>
  </conditionalFormatting>
  <conditionalFormatting sqref="H3:H35">
    <cfRule type="cellIs" dxfId="13" priority="10" operator="lessThan">
      <formula>0</formula>
    </cfRule>
  </conditionalFormatting>
  <conditionalFormatting sqref="K3:K35">
    <cfRule type="cellIs" dxfId="12" priority="9" operator="lessThan">
      <formula>0</formula>
    </cfRule>
  </conditionalFormatting>
  <conditionalFormatting sqref="E36 H36 K36 N36 T36 W36">
    <cfRule type="cellIs" dxfId="11" priority="1" operator="lessThan">
      <formula>0</formula>
    </cfRule>
  </conditionalFormatting>
  <conditionalFormatting sqref="N3:N35">
    <cfRule type="cellIs" dxfId="10" priority="4" operator="lessThan">
      <formula>0</formula>
    </cfRule>
  </conditionalFormatting>
  <conditionalFormatting sqref="Q3:Q35">
    <cfRule type="cellIs" dxfId="9" priority="3" operator="lessThan">
      <formula>0</formula>
    </cfRule>
  </conditionalFormatting>
  <conditionalFormatting sqref="T3:T35">
    <cfRule type="cellIs" dxfId="8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"/>
  <sheetViews>
    <sheetView zoomScale="115" zoomScaleNormal="11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L2" sqref="L2:W5"/>
    </sheetView>
  </sheetViews>
  <sheetFormatPr defaultRowHeight="15" x14ac:dyDescent="0.25"/>
  <cols>
    <col min="1" max="1" width="6.28515625" style="21" customWidth="1"/>
    <col min="2" max="2" width="26.140625" style="3" customWidth="1"/>
    <col min="3" max="23" width="18.28515625" customWidth="1"/>
  </cols>
  <sheetData>
    <row r="1" spans="1:23" ht="54" customHeight="1" thickTop="1" x14ac:dyDescent="0.25">
      <c r="A1" s="48" t="s">
        <v>47</v>
      </c>
      <c r="B1" s="50" t="s">
        <v>0</v>
      </c>
      <c r="C1" s="43" t="s">
        <v>19</v>
      </c>
      <c r="D1" s="44"/>
      <c r="E1" s="45"/>
      <c r="F1" s="43" t="s">
        <v>20</v>
      </c>
      <c r="G1" s="44"/>
      <c r="H1" s="45"/>
      <c r="I1" s="43" t="s">
        <v>21</v>
      </c>
      <c r="J1" s="44"/>
      <c r="K1" s="45"/>
      <c r="L1" s="43" t="s">
        <v>22</v>
      </c>
      <c r="M1" s="44"/>
      <c r="N1" s="45"/>
      <c r="O1" s="43" t="s">
        <v>23</v>
      </c>
      <c r="P1" s="44"/>
      <c r="Q1" s="45"/>
      <c r="R1" s="43" t="s">
        <v>1</v>
      </c>
      <c r="S1" s="44"/>
      <c r="T1" s="45"/>
      <c r="U1" s="43" t="s">
        <v>24</v>
      </c>
      <c r="V1" s="44"/>
      <c r="W1" s="45"/>
    </row>
    <row r="2" spans="1:23" ht="22.5" customHeight="1" x14ac:dyDescent="0.25">
      <c r="A2" s="49"/>
      <c r="B2" s="51"/>
      <c r="C2" s="10" t="s">
        <v>48</v>
      </c>
      <c r="D2" s="11" t="s">
        <v>49</v>
      </c>
      <c r="E2" s="12" t="s">
        <v>50</v>
      </c>
      <c r="F2" s="10" t="s">
        <v>48</v>
      </c>
      <c r="G2" s="11" t="s">
        <v>49</v>
      </c>
      <c r="H2" s="12" t="s">
        <v>50</v>
      </c>
      <c r="I2" s="10" t="s">
        <v>48</v>
      </c>
      <c r="J2" s="11" t="s">
        <v>49</v>
      </c>
      <c r="K2" s="12" t="s">
        <v>50</v>
      </c>
      <c r="L2" s="10" t="s">
        <v>48</v>
      </c>
      <c r="M2" s="11" t="s">
        <v>49</v>
      </c>
      <c r="N2" s="12" t="s">
        <v>50</v>
      </c>
      <c r="O2" s="10" t="s">
        <v>48</v>
      </c>
      <c r="P2" s="11" t="s">
        <v>49</v>
      </c>
      <c r="Q2" s="12" t="s">
        <v>50</v>
      </c>
      <c r="R2" s="10" t="s">
        <v>48</v>
      </c>
      <c r="S2" s="11" t="s">
        <v>49</v>
      </c>
      <c r="T2" s="12" t="s">
        <v>50</v>
      </c>
      <c r="U2" s="10" t="s">
        <v>48</v>
      </c>
      <c r="V2" s="11" t="s">
        <v>49</v>
      </c>
      <c r="W2" s="12" t="s">
        <v>50</v>
      </c>
    </row>
    <row r="3" spans="1:23" ht="34.5" customHeight="1" x14ac:dyDescent="0.25">
      <c r="A3" s="19">
        <v>1</v>
      </c>
      <c r="B3" s="24" t="s">
        <v>52</v>
      </c>
      <c r="C3" s="4">
        <v>94.36</v>
      </c>
      <c r="D3" s="1">
        <v>96.5</v>
      </c>
      <c r="E3" s="5">
        <f>D3-C3</f>
        <v>2.1400000000000006</v>
      </c>
      <c r="F3" s="1">
        <v>92.54</v>
      </c>
      <c r="G3" s="1">
        <v>95.4</v>
      </c>
      <c r="H3" s="5">
        <f>G3-F3</f>
        <v>2.8599999999999994</v>
      </c>
      <c r="I3" s="1">
        <v>81.3</v>
      </c>
      <c r="J3" s="1">
        <v>89.35</v>
      </c>
      <c r="K3" s="5">
        <f>J3-I3</f>
        <v>8.0499999999999972</v>
      </c>
      <c r="L3" s="1">
        <v>96.01</v>
      </c>
      <c r="M3" s="1">
        <v>98.03</v>
      </c>
      <c r="N3" s="5">
        <f>M3-L3</f>
        <v>2.019999999999996</v>
      </c>
      <c r="O3" s="1">
        <v>95.31</v>
      </c>
      <c r="P3" s="1">
        <v>97.74</v>
      </c>
      <c r="Q3" s="5">
        <f>P3-O3</f>
        <v>2.4299999999999926</v>
      </c>
      <c r="R3" s="1">
        <v>91.86</v>
      </c>
      <c r="S3" s="1">
        <v>95.41</v>
      </c>
      <c r="T3" s="5">
        <f>S3-R3</f>
        <v>3.5499999999999972</v>
      </c>
      <c r="U3" s="1">
        <v>119</v>
      </c>
      <c r="V3" s="1">
        <v>144</v>
      </c>
      <c r="W3" s="5">
        <f>V3-U3</f>
        <v>25</v>
      </c>
    </row>
    <row r="4" spans="1:23" ht="33.950000000000003" customHeight="1" thickBot="1" x14ac:dyDescent="0.3">
      <c r="A4" s="19">
        <v>2</v>
      </c>
      <c r="B4" s="24" t="s">
        <v>53</v>
      </c>
      <c r="C4" s="6">
        <v>93.79</v>
      </c>
      <c r="D4" s="7">
        <v>91.44</v>
      </c>
      <c r="E4" s="8">
        <f>D4-C4</f>
        <v>-2.3500000000000085</v>
      </c>
      <c r="F4" s="1">
        <v>90.63</v>
      </c>
      <c r="G4" s="1">
        <v>91.47</v>
      </c>
      <c r="H4" s="5">
        <f>G4-F4</f>
        <v>0.84000000000000341</v>
      </c>
      <c r="I4" s="1">
        <v>80.63</v>
      </c>
      <c r="J4" s="1">
        <v>82.28</v>
      </c>
      <c r="K4" s="5">
        <f>J4-I4</f>
        <v>1.6500000000000057</v>
      </c>
      <c r="L4" s="1">
        <v>95.42</v>
      </c>
      <c r="M4" s="1">
        <v>96.3</v>
      </c>
      <c r="N4" s="5">
        <f>M4-L4</f>
        <v>0.87999999999999545</v>
      </c>
      <c r="O4" s="1">
        <v>95.34</v>
      </c>
      <c r="P4" s="1">
        <v>95.37</v>
      </c>
      <c r="Q4" s="5">
        <f>P4-O4</f>
        <v>3.0000000000001137E-2</v>
      </c>
      <c r="R4" s="1">
        <v>91.2</v>
      </c>
      <c r="S4" s="1">
        <v>91.36</v>
      </c>
      <c r="T4" s="5">
        <f>S4-R4</f>
        <v>0.15999999999999659</v>
      </c>
      <c r="U4" s="1">
        <v>320</v>
      </c>
      <c r="V4" s="1">
        <v>126</v>
      </c>
      <c r="W4" s="5">
        <f>V4-U4</f>
        <v>-194</v>
      </c>
    </row>
    <row r="5" spans="1:23" ht="23.25" customHeight="1" thickTop="1" thickBot="1" x14ac:dyDescent="0.3">
      <c r="A5" s="46" t="s">
        <v>51</v>
      </c>
      <c r="B5" s="47"/>
      <c r="C5" s="15">
        <f t="shared" ref="C5:T5" si="0">AVERAGE(C3:C4)</f>
        <v>94.075000000000003</v>
      </c>
      <c r="D5" s="14">
        <f t="shared" si="0"/>
        <v>93.97</v>
      </c>
      <c r="E5" s="16">
        <f t="shared" si="0"/>
        <v>-0.10500000000000398</v>
      </c>
      <c r="F5" s="15">
        <f t="shared" si="0"/>
        <v>91.585000000000008</v>
      </c>
      <c r="G5" s="14">
        <f t="shared" si="0"/>
        <v>93.435000000000002</v>
      </c>
      <c r="H5" s="16">
        <f t="shared" si="0"/>
        <v>1.8500000000000014</v>
      </c>
      <c r="I5" s="15">
        <f t="shared" si="0"/>
        <v>80.965000000000003</v>
      </c>
      <c r="J5" s="14">
        <f t="shared" si="0"/>
        <v>85.814999999999998</v>
      </c>
      <c r="K5" s="16">
        <f t="shared" si="0"/>
        <v>4.8500000000000014</v>
      </c>
      <c r="L5" s="15">
        <f t="shared" si="0"/>
        <v>95.715000000000003</v>
      </c>
      <c r="M5" s="14">
        <f t="shared" si="0"/>
        <v>97.164999999999992</v>
      </c>
      <c r="N5" s="16">
        <f t="shared" si="0"/>
        <v>1.4499999999999957</v>
      </c>
      <c r="O5" s="15">
        <f t="shared" si="0"/>
        <v>95.325000000000003</v>
      </c>
      <c r="P5" s="14">
        <f t="shared" si="0"/>
        <v>96.555000000000007</v>
      </c>
      <c r="Q5" s="16">
        <f t="shared" si="0"/>
        <v>1.2299999999999969</v>
      </c>
      <c r="R5" s="15">
        <f t="shared" si="0"/>
        <v>91.53</v>
      </c>
      <c r="S5" s="14">
        <f t="shared" si="0"/>
        <v>93.384999999999991</v>
      </c>
      <c r="T5" s="16">
        <f t="shared" si="0"/>
        <v>1.8549999999999969</v>
      </c>
      <c r="U5" s="17">
        <f>SUM(U3:U4)</f>
        <v>439</v>
      </c>
      <c r="V5" s="18">
        <f>SUM(V3:V4)</f>
        <v>270</v>
      </c>
      <c r="W5" s="16">
        <f>AVERAGE(W3:W4)</f>
        <v>-84.5</v>
      </c>
    </row>
    <row r="6" spans="1:23" ht="68.25" customHeight="1" thickTop="1" x14ac:dyDescent="0.25"/>
    <row r="7" spans="1:23" ht="57" customHeight="1" x14ac:dyDescent="0.25"/>
    <row r="8" spans="1:23" ht="15.75" thickBot="1" x14ac:dyDescent="0.3"/>
    <row r="9" spans="1:23" ht="15.75" thickBot="1" x14ac:dyDescent="0.3">
      <c r="D9" s="22"/>
    </row>
    <row r="10" spans="1:23" ht="15.75" thickBot="1" x14ac:dyDescent="0.3">
      <c r="D10" s="23"/>
    </row>
  </sheetData>
  <sheetProtection algorithmName="SHA-512" hashValue="hH+7LCyEOCVJnXxPG6AHG70WEqeXFffjuOy7fgckdHrKjlD7C+vPp9mXy61OjyLtKvwEZsFgBWqEunmrEbwYag==" saltValue="nI3TNH8brJTnkILOwvpjPA==" spinCount="100000" sheet="1" objects="1" scenarios="1"/>
  <mergeCells count="10">
    <mergeCell ref="O1:Q1"/>
    <mergeCell ref="R1:T1"/>
    <mergeCell ref="U1:W1"/>
    <mergeCell ref="A5:B5"/>
    <mergeCell ref="A1:A2"/>
    <mergeCell ref="B1:B2"/>
    <mergeCell ref="C1:E1"/>
    <mergeCell ref="F1:H1"/>
    <mergeCell ref="I1:K1"/>
    <mergeCell ref="L1:N1"/>
  </mergeCells>
  <conditionalFormatting sqref="E3:E4">
    <cfRule type="cellIs" dxfId="7" priority="15" operator="lessThan">
      <formula>0</formula>
    </cfRule>
  </conditionalFormatting>
  <conditionalFormatting sqref="H3:H4">
    <cfRule type="cellIs" dxfId="6" priority="7" operator="lessThan">
      <formula>0</formula>
    </cfRule>
  </conditionalFormatting>
  <conditionalFormatting sqref="K3:K4">
    <cfRule type="cellIs" dxfId="5" priority="6" operator="lessThan">
      <formula>0</formula>
    </cfRule>
  </conditionalFormatting>
  <conditionalFormatting sqref="N3:N4">
    <cfRule type="cellIs" dxfId="4" priority="5" operator="lessThan">
      <formula>0</formula>
    </cfRule>
  </conditionalFormatting>
  <conditionalFormatting sqref="Q3:Q4">
    <cfRule type="cellIs" dxfId="3" priority="4" operator="lessThan">
      <formula>0</formula>
    </cfRule>
  </conditionalFormatting>
  <conditionalFormatting sqref="T3:T4">
    <cfRule type="cellIs" dxfId="2" priority="3" operator="lessThan">
      <formula>0</formula>
    </cfRule>
  </conditionalFormatting>
  <conditionalFormatting sqref="W3:W4">
    <cfRule type="cellIs" dxfId="1" priority="2" operator="lessThan">
      <formula>0</formula>
    </cfRule>
  </conditionalFormatting>
  <conditionalFormatting sqref="E5 H5 K5 N5 T5 W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workbookViewId="0">
      <selection activeCell="U23" sqref="U23"/>
    </sheetView>
  </sheetViews>
  <sheetFormatPr defaultRowHeight="15" x14ac:dyDescent="0.25"/>
  <cols>
    <col min="1" max="1" width="17.85546875" customWidth="1"/>
    <col min="2" max="5" width="15.7109375" customWidth="1"/>
    <col min="6" max="6" width="16.28515625" customWidth="1"/>
  </cols>
  <sheetData>
    <row r="1" spans="1:6" ht="30.75" customHeight="1" x14ac:dyDescent="0.25">
      <c r="A1" s="52" t="s">
        <v>93</v>
      </c>
      <c r="B1" s="52"/>
      <c r="C1" s="52"/>
      <c r="D1" s="52"/>
      <c r="E1" s="52"/>
      <c r="F1" s="52"/>
    </row>
    <row r="2" spans="1:6" ht="101.25" customHeight="1" x14ac:dyDescent="0.25"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</row>
    <row r="3" spans="1:6" ht="15" customHeight="1" x14ac:dyDescent="0.25">
      <c r="A3" s="36" t="s">
        <v>92</v>
      </c>
      <c r="B3" s="38">
        <f>ДОО!C42</f>
        <v>93.169743589743604</v>
      </c>
      <c r="C3" s="38">
        <f>ДОО!F42</f>
        <v>96.765641025641031</v>
      </c>
      <c r="D3" s="38">
        <f>ДОО!I42</f>
        <v>93.896410256410263</v>
      </c>
      <c r="E3" s="38">
        <f>ДОО!L42</f>
        <v>98.156410256410254</v>
      </c>
      <c r="F3" s="38">
        <f>ДОО!O42</f>
        <v>97.585641025641038</v>
      </c>
    </row>
    <row r="4" spans="1:6" x14ac:dyDescent="0.25">
      <c r="A4" s="36" t="s">
        <v>91</v>
      </c>
      <c r="B4" s="37">
        <f>ДОО!D42</f>
        <v>97.87</v>
      </c>
      <c r="C4" s="37">
        <f>ДОО!G42</f>
        <v>97.23</v>
      </c>
      <c r="D4" s="37">
        <f>ДОО!J42</f>
        <v>95.031282051282048</v>
      </c>
      <c r="E4" s="37">
        <f>ДОО!M42</f>
        <v>98.331538461538472</v>
      </c>
      <c r="F4" s="37">
        <f>ДОО!P42</f>
        <v>97.895897435897467</v>
      </c>
    </row>
  </sheetData>
  <sheetProtection algorithmName="SHA-512" hashValue="RRG2yq2PVt4x2tM+7dr/HPA15illjyZ49eSJyCwPbN+jHn47uHSN2CMIj7S/p3bl03YVOrcVGKuUdx1rliL7Qw==" saltValue="LBkf1i+8/8dh32YQpXeVWA==" spinCount="100000" sheet="1" objects="1" scenarios="1"/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>
      <selection activeCell="H38" sqref="H38"/>
    </sheetView>
  </sheetViews>
  <sheetFormatPr defaultRowHeight="15" x14ac:dyDescent="0.25"/>
  <cols>
    <col min="1" max="1" width="17.85546875" customWidth="1"/>
    <col min="2" max="5" width="15.7109375" customWidth="1"/>
    <col min="6" max="6" width="16.28515625" customWidth="1"/>
  </cols>
  <sheetData>
    <row r="1" spans="1:6" ht="30.75" customHeight="1" x14ac:dyDescent="0.25">
      <c r="A1" s="52" t="s">
        <v>95</v>
      </c>
      <c r="B1" s="52"/>
      <c r="C1" s="52"/>
      <c r="D1" s="52"/>
      <c r="E1" s="52"/>
      <c r="F1" s="52"/>
    </row>
    <row r="2" spans="1:6" ht="101.25" customHeight="1" x14ac:dyDescent="0.25"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</row>
    <row r="3" spans="1:6" ht="18" customHeight="1" x14ac:dyDescent="0.25">
      <c r="A3" s="36" t="s">
        <v>92</v>
      </c>
      <c r="B3" s="38">
        <f>ОО!C36</f>
        <v>90.944242424242447</v>
      </c>
      <c r="C3" s="38">
        <f>ОО!F36</f>
        <v>87.061212121212122</v>
      </c>
      <c r="D3" s="38">
        <f>ОО!I36</f>
        <v>82.839696969696988</v>
      </c>
      <c r="E3" s="38">
        <f>ОО!L36</f>
        <v>91.374848484848499</v>
      </c>
      <c r="F3" s="38">
        <f>ОО!O36</f>
        <v>87.916363636363613</v>
      </c>
    </row>
    <row r="4" spans="1:6" x14ac:dyDescent="0.25">
      <c r="A4" s="36" t="s">
        <v>91</v>
      </c>
      <c r="B4" s="37">
        <f>ОО!D36</f>
        <v>89.826060606060565</v>
      </c>
      <c r="C4" s="37">
        <f>ОО!G36</f>
        <v>87.190606060606072</v>
      </c>
      <c r="D4" s="37">
        <f>ОО!J36</f>
        <v>83.220303030303029</v>
      </c>
      <c r="E4" s="37">
        <f>ОО!M36</f>
        <v>91.306666666666672</v>
      </c>
      <c r="F4" s="37">
        <f>ОО!P36</f>
        <v>88.446060606060584</v>
      </c>
    </row>
  </sheetData>
  <sheetProtection algorithmName="SHA-512" hashValue="E8efnJzZyhyI7rU0SJy8ga4gv4W2ZqI0AhWQhhUkQrzWOY9EUin1JjiasDzvF8rulxHSqs+p3UTeqep0O6eqtA==" saltValue="2M9M4GUvWvwlMvoClZK8oQ==" spinCount="100000" sheet="1" objects="1" scenarios="1"/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>
      <selection activeCell="E18" sqref="E18"/>
    </sheetView>
  </sheetViews>
  <sheetFormatPr defaultRowHeight="15" x14ac:dyDescent="0.25"/>
  <cols>
    <col min="1" max="1" width="17.85546875" customWidth="1"/>
    <col min="2" max="5" width="15.7109375" customWidth="1"/>
    <col min="6" max="6" width="16.28515625" customWidth="1"/>
  </cols>
  <sheetData>
    <row r="1" spans="1:6" ht="30.75" customHeight="1" x14ac:dyDescent="0.25">
      <c r="A1" s="52" t="s">
        <v>94</v>
      </c>
      <c r="B1" s="52"/>
      <c r="C1" s="52"/>
      <c r="D1" s="52"/>
      <c r="E1" s="52"/>
      <c r="F1" s="52"/>
    </row>
    <row r="2" spans="1:6" ht="101.25" customHeight="1" x14ac:dyDescent="0.25"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</row>
    <row r="3" spans="1:6" ht="15.75" customHeight="1" x14ac:dyDescent="0.25">
      <c r="A3" t="s">
        <v>92</v>
      </c>
      <c r="B3" s="38">
        <f>ОДО!C5</f>
        <v>94.075000000000003</v>
      </c>
      <c r="C3" s="38">
        <f>ОДО!F5</f>
        <v>91.585000000000008</v>
      </c>
      <c r="D3" s="38">
        <f>ОДО!I5</f>
        <v>80.965000000000003</v>
      </c>
      <c r="E3" s="38">
        <f>ОДО!L5</f>
        <v>95.715000000000003</v>
      </c>
      <c r="F3" s="38">
        <f>ОДО!O5</f>
        <v>95.325000000000003</v>
      </c>
    </row>
    <row r="4" spans="1:6" x14ac:dyDescent="0.25">
      <c r="A4" s="36" t="s">
        <v>91</v>
      </c>
      <c r="B4" s="37">
        <f>ОДО!D5</f>
        <v>93.97</v>
      </c>
      <c r="C4" s="37">
        <f>ОДО!G5</f>
        <v>93.435000000000002</v>
      </c>
      <c r="D4" s="37">
        <f>ОДО!J5</f>
        <v>85.814999999999998</v>
      </c>
      <c r="E4" s="37">
        <f>ОДО!M5</f>
        <v>97.164999999999992</v>
      </c>
      <c r="F4" s="37">
        <f>ОДО!P5</f>
        <v>96.555000000000007</v>
      </c>
    </row>
  </sheetData>
  <sheetProtection algorithmName="SHA-512" hashValue="spJpOhdwOQ/r0k9qviObo4e2tHMHsEpO/czPnlDGGEJ0gkuHbtg07N9bQHEkQiZyjHNivcCTNPTH1f0T3EQg8A==" saltValue="cNci70t2F8RJj9wX6Yx92A==" spinCount="100000" sheet="1" objects="1" scenarios="1"/>
  <mergeCells count="1">
    <mergeCell ref="A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"/>
  <sheetViews>
    <sheetView zoomScale="115" zoomScaleNormal="115" workbookViewId="0">
      <selection activeCell="A2" sqref="A2:I11"/>
    </sheetView>
  </sheetViews>
  <sheetFormatPr defaultRowHeight="15" x14ac:dyDescent="0.25"/>
  <cols>
    <col min="1" max="2" width="18.5703125" customWidth="1"/>
    <col min="3" max="3" width="27.140625" customWidth="1"/>
    <col min="4" max="8" width="25.7109375" customWidth="1"/>
    <col min="9" max="9" width="18.85546875" customWidth="1"/>
  </cols>
  <sheetData>
    <row r="1" spans="1:10" ht="21.75" customHeight="1" x14ac:dyDescent="0.25">
      <c r="A1" s="56" t="s">
        <v>99</v>
      </c>
      <c r="B1" s="56"/>
      <c r="C1" s="56"/>
      <c r="D1" s="56"/>
      <c r="E1" s="56"/>
      <c r="F1" s="56"/>
      <c r="G1" s="56"/>
      <c r="H1" s="56"/>
    </row>
    <row r="2" spans="1:10" ht="15.75" customHeight="1" x14ac:dyDescent="0.25">
      <c r="A2" s="58" t="s">
        <v>96</v>
      </c>
      <c r="B2" s="58" t="s">
        <v>98</v>
      </c>
      <c r="C2" s="58" t="s">
        <v>97</v>
      </c>
      <c r="D2" s="58"/>
      <c r="E2" s="58"/>
      <c r="F2" s="58"/>
      <c r="G2" s="58"/>
      <c r="H2" s="53" t="s">
        <v>1</v>
      </c>
      <c r="I2" s="53" t="s">
        <v>100</v>
      </c>
    </row>
    <row r="3" spans="1:10" ht="68.25" customHeight="1" x14ac:dyDescent="0.25">
      <c r="A3" s="58"/>
      <c r="B3" s="58"/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54"/>
      <c r="I3" s="54"/>
    </row>
    <row r="4" spans="1:10" ht="18.75" customHeight="1" x14ac:dyDescent="0.25">
      <c r="A4" s="55" t="s">
        <v>87</v>
      </c>
      <c r="B4" s="1" t="s">
        <v>92</v>
      </c>
      <c r="C4" s="39">
        <f>ДОО!C42</f>
        <v>93.169743589743604</v>
      </c>
      <c r="D4" s="39">
        <f>ДОО!F42</f>
        <v>96.765641025641031</v>
      </c>
      <c r="E4" s="39">
        <f>ДОО!I42</f>
        <v>93.896410256410263</v>
      </c>
      <c r="F4" s="39">
        <f>ДОО!L42</f>
        <v>98.156410256410254</v>
      </c>
      <c r="G4" s="39">
        <f>ДОО!O42</f>
        <v>97.585641025641038</v>
      </c>
      <c r="H4" s="32">
        <f>AVERAGE(C4:G4)</f>
        <v>95.914769230769238</v>
      </c>
      <c r="I4" s="19">
        <f>ДОО!U42</f>
        <v>5515</v>
      </c>
    </row>
    <row r="5" spans="1:10" ht="19.5" customHeight="1" x14ac:dyDescent="0.25">
      <c r="A5" s="55"/>
      <c r="B5" s="1" t="s">
        <v>91</v>
      </c>
      <c r="C5" s="39">
        <f>ДОО!D42</f>
        <v>97.87</v>
      </c>
      <c r="D5" s="39">
        <f>ДОО!G42</f>
        <v>97.23</v>
      </c>
      <c r="E5" s="39">
        <f>ДОО!J42</f>
        <v>95.031282051282048</v>
      </c>
      <c r="F5" s="39">
        <f>ДОО!M42</f>
        <v>98.331538461538472</v>
      </c>
      <c r="G5" s="39">
        <f>ДОО!P42</f>
        <v>97.895897435897467</v>
      </c>
      <c r="H5" s="32">
        <f>AVERAGE(C5:G5)</f>
        <v>97.271743589743593</v>
      </c>
      <c r="I5" s="19">
        <f>ДОО!V42</f>
        <v>5637</v>
      </c>
    </row>
    <row r="6" spans="1:10" ht="18.75" customHeight="1" x14ac:dyDescent="0.25">
      <c r="A6" s="55" t="s">
        <v>88</v>
      </c>
      <c r="B6" s="1" t="s">
        <v>92</v>
      </c>
      <c r="C6" s="39">
        <f>ОО!C36</f>
        <v>90.944242424242447</v>
      </c>
      <c r="D6" s="39">
        <f>ОО!F36</f>
        <v>87.061212121212122</v>
      </c>
      <c r="E6" s="39">
        <f>ОО!I36</f>
        <v>82.839696969696988</v>
      </c>
      <c r="F6" s="39">
        <f>ОО!L36</f>
        <v>91.374848484848499</v>
      </c>
      <c r="G6" s="39">
        <f>ОО!O36</f>
        <v>87.916363636363613</v>
      </c>
      <c r="H6" s="32">
        <f>AVERAGE(C6:G6)</f>
        <v>88.027272727272731</v>
      </c>
      <c r="I6" s="19">
        <f>ОО!U36</f>
        <v>5569</v>
      </c>
    </row>
    <row r="7" spans="1:10" x14ac:dyDescent="0.25">
      <c r="A7" s="55"/>
      <c r="B7" s="1" t="s">
        <v>91</v>
      </c>
      <c r="C7" s="39">
        <f>ОО!D36</f>
        <v>89.826060606060565</v>
      </c>
      <c r="D7" s="39">
        <f>ОО!G36</f>
        <v>87.190606060606072</v>
      </c>
      <c r="E7" s="39">
        <f>ОО!J36</f>
        <v>83.220303030303029</v>
      </c>
      <c r="F7" s="39">
        <f>ОО!M36</f>
        <v>91.306666666666672</v>
      </c>
      <c r="G7" s="39">
        <f>ОО!P36</f>
        <v>88.446060606060584</v>
      </c>
      <c r="H7" s="32">
        <f t="shared" ref="H7:H9" si="0">AVERAGE(C7:G7)</f>
        <v>87.99793939393939</v>
      </c>
      <c r="I7" s="19">
        <f>ОО!V36</f>
        <v>6442</v>
      </c>
    </row>
    <row r="8" spans="1:10" x14ac:dyDescent="0.25">
      <c r="A8" s="55" t="s">
        <v>89</v>
      </c>
      <c r="B8" s="1" t="s">
        <v>92</v>
      </c>
      <c r="C8" s="39">
        <f>ОДО!C5</f>
        <v>94.075000000000003</v>
      </c>
      <c r="D8" s="39">
        <f>ОДО!F5</f>
        <v>91.585000000000008</v>
      </c>
      <c r="E8" s="39">
        <f>ОДО!I5</f>
        <v>80.965000000000003</v>
      </c>
      <c r="F8" s="39">
        <f>ОДО!L5</f>
        <v>95.715000000000003</v>
      </c>
      <c r="G8" s="39">
        <f>ОДО!O5</f>
        <v>95.325000000000003</v>
      </c>
      <c r="H8" s="32">
        <f t="shared" si="0"/>
        <v>91.533000000000001</v>
      </c>
      <c r="I8" s="19">
        <f>ОДО!U5</f>
        <v>439</v>
      </c>
    </row>
    <row r="9" spans="1:10" ht="21.75" customHeight="1" x14ac:dyDescent="0.25">
      <c r="A9" s="55"/>
      <c r="B9" s="1" t="s">
        <v>91</v>
      </c>
      <c r="C9" s="39">
        <f>ОДО!D5</f>
        <v>93.97</v>
      </c>
      <c r="D9" s="39">
        <f>ОДО!G5</f>
        <v>93.435000000000002</v>
      </c>
      <c r="E9" s="39">
        <f>ОДО!J5</f>
        <v>85.814999999999998</v>
      </c>
      <c r="F9" s="39">
        <f>ОДО!M5</f>
        <v>97.164999999999992</v>
      </c>
      <c r="G9" s="39">
        <f>ОДО!P5</f>
        <v>96.555000000000007</v>
      </c>
      <c r="H9" s="32">
        <f t="shared" si="0"/>
        <v>93.388000000000005</v>
      </c>
      <c r="I9" s="19">
        <f>ОДО!V5</f>
        <v>270</v>
      </c>
    </row>
    <row r="10" spans="1:10" ht="48" customHeight="1" x14ac:dyDescent="0.25">
      <c r="A10" s="57" t="s">
        <v>90</v>
      </c>
      <c r="B10" s="1" t="s">
        <v>92</v>
      </c>
      <c r="C10" s="39">
        <f>AVERAGE(C4,C6,C8)</f>
        <v>92.729662004662018</v>
      </c>
      <c r="D10" s="39">
        <f t="shared" ref="D10:G10" si="1">AVERAGE(D4,D6,D8)</f>
        <v>91.803951048951049</v>
      </c>
      <c r="E10" s="39">
        <f t="shared" si="1"/>
        <v>85.900369075369099</v>
      </c>
      <c r="F10" s="39">
        <f t="shared" si="1"/>
        <v>95.082086247086252</v>
      </c>
      <c r="G10" s="39">
        <f t="shared" si="1"/>
        <v>93.609001554001551</v>
      </c>
      <c r="H10" s="40">
        <f>AVERAGE(C10:G10)/100</f>
        <v>0.91825013986014004</v>
      </c>
      <c r="I10" s="19">
        <f>SUM(I4,I6,I8)</f>
        <v>11523</v>
      </c>
    </row>
    <row r="11" spans="1:10" ht="40.5" customHeight="1" x14ac:dyDescent="0.25">
      <c r="A11" s="57"/>
      <c r="B11" s="1" t="s">
        <v>91</v>
      </c>
      <c r="C11" s="39">
        <f>AVERAGE(C5,C7,C9)</f>
        <v>93.888686868686861</v>
      </c>
      <c r="D11" s="39">
        <f t="shared" ref="D11:G11" si="2">AVERAGE(D5,D7,D9)</f>
        <v>92.618535353535364</v>
      </c>
      <c r="E11" s="39">
        <f t="shared" si="2"/>
        <v>88.022195027195025</v>
      </c>
      <c r="F11" s="39">
        <f t="shared" si="2"/>
        <v>95.601068376068383</v>
      </c>
      <c r="G11" s="39">
        <f t="shared" si="2"/>
        <v>94.29898601398601</v>
      </c>
      <c r="H11" s="40">
        <f>AVERAGE(C11:G11)/100</f>
        <v>0.92885894327894325</v>
      </c>
      <c r="I11" s="19">
        <f>SUM(I5,I7,I9)</f>
        <v>12349</v>
      </c>
      <c r="J11" s="41"/>
    </row>
  </sheetData>
  <sheetProtection algorithmName="SHA-512" hashValue="z17Ec6O6m9HuiGua+86GrVe9/rjY2F9KhA7NC5sxfxnYrX6Ih0d/mNq10/wbDPfVIgZR1csY6OjcKPWC0+tBXw==" saltValue="kpu1dNAK5ZUMd02ineyqWA==" spinCount="100000" sheet="1" objects="1" scenarios="1"/>
  <mergeCells count="10">
    <mergeCell ref="I2:I3"/>
    <mergeCell ref="A6:A7"/>
    <mergeCell ref="A8:A9"/>
    <mergeCell ref="A1:H1"/>
    <mergeCell ref="A10:A11"/>
    <mergeCell ref="H2:H3"/>
    <mergeCell ref="B2:B3"/>
    <mergeCell ref="A4:A5"/>
    <mergeCell ref="A2:A3"/>
    <mergeCell ref="C2:G2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ДОО</vt:lpstr>
      <vt:lpstr>ОО</vt:lpstr>
      <vt:lpstr>ОДО</vt:lpstr>
      <vt:lpstr>ДОО_диаграмма</vt:lpstr>
      <vt:lpstr>ОО_диаграмма</vt:lpstr>
      <vt:lpstr>ОДО_диаграмма</vt:lpstr>
      <vt:lpstr>Сводные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Ветров Владислав</dc:creator>
  <cp:lastModifiedBy>Ветров Владислав</cp:lastModifiedBy>
  <dcterms:created xsi:type="dcterms:W3CDTF">2015-06-05T18:19:34Z</dcterms:created>
  <dcterms:modified xsi:type="dcterms:W3CDTF">2020-06-10T06:16:19Z</dcterms:modified>
</cp:coreProperties>
</file>