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Свод" sheetId="4" r:id="rId1"/>
    <sheet name="ДОО" sheetId="5" r:id="rId2"/>
    <sheet name="ОУ" sheetId="9" r:id="rId3"/>
    <sheet name="ДОП" sheetId="7" r:id="rId4"/>
    <sheet name="ДОО (2 пол 2020)" sheetId="1" state="hidden" r:id="rId5"/>
    <sheet name="ОО (2 пол 2020)" sheetId="2" state="hidden" r:id="rId6"/>
    <sheet name="ДОП (2 пол 2020)" sheetId="3" state="hidden" r:id="rId7"/>
    <sheet name="диаграммы ОО ДОУ ДОП" sheetId="8" state="hidden" r:id="rId8"/>
  </sheets>
  <externalReferences>
    <externalReference r:id="rId9"/>
  </externalReferences>
  <definedNames>
    <definedName name="_xlnm._FilterDatabase" localSheetId="4" hidden="1">'ДОО (2 пол 2020)'!$A$1:$AG$3</definedName>
    <definedName name="_xlnm._FilterDatabase" localSheetId="5" hidden="1">'ОО (2 пол 2020)'!$A$1:$AG$3</definedName>
  </definedNames>
  <calcPr calcId="144525"/>
</workbook>
</file>

<file path=xl/calcChain.xml><?xml version="1.0" encoding="utf-8"?>
<calcChain xmlns="http://schemas.openxmlformats.org/spreadsheetml/2006/main">
  <c r="I8" i="4" l="1"/>
  <c r="I9" i="4"/>
  <c r="H11" i="4"/>
  <c r="H10" i="4"/>
  <c r="H9" i="4"/>
  <c r="H8" i="4"/>
  <c r="H7" i="4"/>
  <c r="H6" i="4"/>
  <c r="H5" i="4"/>
  <c r="H4" i="4"/>
  <c r="G11" i="4"/>
  <c r="G10" i="4"/>
  <c r="G9" i="4"/>
  <c r="G8" i="4"/>
  <c r="G7" i="4"/>
  <c r="G6" i="4"/>
  <c r="G5" i="4"/>
  <c r="G4" i="4"/>
  <c r="F9" i="4"/>
  <c r="F8" i="4"/>
  <c r="F7" i="4"/>
  <c r="F11" i="4"/>
  <c r="F10" i="4"/>
  <c r="F6" i="4"/>
  <c r="F5" i="4"/>
  <c r="F4" i="4"/>
  <c r="E10" i="4"/>
  <c r="E5" i="4"/>
  <c r="E6" i="4"/>
  <c r="E7" i="4"/>
  <c r="E8" i="4"/>
  <c r="E9" i="4"/>
  <c r="E4" i="4"/>
  <c r="Z3" i="7"/>
  <c r="X5" i="7"/>
  <c r="D11" i="4" s="1"/>
  <c r="Y5" i="7"/>
  <c r="Z4" i="7"/>
  <c r="D10" i="4"/>
  <c r="D9" i="4"/>
  <c r="D8" i="4"/>
  <c r="D7" i="4"/>
  <c r="D6" i="4"/>
  <c r="D5" i="4"/>
  <c r="D4" i="4"/>
  <c r="C11" i="4"/>
  <c r="C10" i="4"/>
  <c r="C9" i="4"/>
  <c r="C8" i="4"/>
  <c r="C7" i="4"/>
  <c r="C6" i="4"/>
  <c r="C5" i="4"/>
  <c r="C4" i="4"/>
  <c r="B11" i="4"/>
  <c r="B10" i="4"/>
  <c r="B9" i="4"/>
  <c r="B8" i="4"/>
  <c r="B7" i="4"/>
  <c r="B6" i="4"/>
  <c r="B5" i="4"/>
  <c r="B4" i="4"/>
  <c r="V36" i="9"/>
  <c r="Z24" i="9"/>
  <c r="W27" i="9"/>
  <c r="W28" i="9"/>
  <c r="W29" i="9"/>
  <c r="W30" i="9"/>
  <c r="W31" i="9"/>
  <c r="W32" i="9"/>
  <c r="W33" i="9"/>
  <c r="W34" i="9"/>
  <c r="W35" i="9"/>
  <c r="W36" i="9"/>
  <c r="W26" i="9"/>
  <c r="W24" i="9"/>
  <c r="V24" i="9"/>
  <c r="W4" i="9"/>
  <c r="W5" i="9"/>
  <c r="W6" i="9"/>
  <c r="W7" i="9"/>
  <c r="W8" i="9"/>
  <c r="W9" i="9"/>
  <c r="W10" i="9"/>
  <c r="W3" i="9"/>
  <c r="V3" i="9"/>
  <c r="U3" i="9"/>
  <c r="T27" i="9"/>
  <c r="T28" i="9"/>
  <c r="T29" i="9"/>
  <c r="T30" i="9"/>
  <c r="T31" i="9"/>
  <c r="T32" i="9"/>
  <c r="T33" i="9"/>
  <c r="T34" i="9"/>
  <c r="T35" i="9"/>
  <c r="T36" i="9"/>
  <c r="T26" i="9"/>
  <c r="T14" i="9"/>
  <c r="T15" i="9"/>
  <c r="T16" i="9"/>
  <c r="T17" i="9"/>
  <c r="T18" i="9"/>
  <c r="T19" i="9"/>
  <c r="T20" i="9"/>
  <c r="T21" i="9"/>
  <c r="T22" i="9"/>
  <c r="T23" i="9"/>
  <c r="T24" i="9"/>
  <c r="T13" i="9"/>
  <c r="T4" i="9"/>
  <c r="T5" i="9"/>
  <c r="T6" i="9"/>
  <c r="T7" i="9"/>
  <c r="T8" i="9"/>
  <c r="T9" i="9"/>
  <c r="T10" i="9"/>
  <c r="T3" i="9"/>
  <c r="Q22" i="9"/>
  <c r="Q23" i="9"/>
  <c r="Q24" i="9"/>
  <c r="Q35" i="9"/>
  <c r="Q34" i="9"/>
  <c r="Q33" i="9"/>
  <c r="Q32" i="9"/>
  <c r="Q31" i="9"/>
  <c r="Q30" i="9"/>
  <c r="Q29" i="9"/>
  <c r="Q28" i="9"/>
  <c r="Q27" i="9"/>
  <c r="N24" i="9"/>
  <c r="K13" i="9"/>
  <c r="K4" i="9"/>
  <c r="K5" i="9"/>
  <c r="K6" i="9"/>
  <c r="K7" i="9"/>
  <c r="K8" i="9"/>
  <c r="K9" i="9"/>
  <c r="K10" i="9"/>
  <c r="K3" i="9"/>
  <c r="G36" i="9"/>
  <c r="F36" i="9"/>
  <c r="H27" i="9"/>
  <c r="H28" i="9"/>
  <c r="H29" i="9"/>
  <c r="H30" i="9"/>
  <c r="H31" i="9"/>
  <c r="H32" i="9"/>
  <c r="H33" i="9"/>
  <c r="H34" i="9"/>
  <c r="H35" i="9"/>
  <c r="H36" i="9"/>
  <c r="H26" i="9"/>
  <c r="H14" i="9"/>
  <c r="H15" i="9"/>
  <c r="H16" i="9"/>
  <c r="H17" i="9"/>
  <c r="H18" i="9"/>
  <c r="H19" i="9"/>
  <c r="H20" i="9"/>
  <c r="H21" i="9"/>
  <c r="H22" i="9"/>
  <c r="H23" i="9"/>
  <c r="H24" i="9"/>
  <c r="H13" i="9"/>
  <c r="H6" i="9"/>
  <c r="H7" i="9"/>
  <c r="H8" i="9"/>
  <c r="H9" i="9"/>
  <c r="H10" i="9"/>
  <c r="H4" i="9"/>
  <c r="H5" i="9"/>
  <c r="H3" i="9"/>
  <c r="D36" i="9"/>
  <c r="C36" i="9"/>
  <c r="E36" i="9" s="1"/>
  <c r="E4" i="9"/>
  <c r="E5" i="9"/>
  <c r="E6" i="9"/>
  <c r="E7" i="9"/>
  <c r="E8" i="9"/>
  <c r="E9" i="9"/>
  <c r="E10" i="9"/>
  <c r="E13" i="9"/>
  <c r="E14" i="9"/>
  <c r="E15" i="9"/>
  <c r="E16" i="9"/>
  <c r="E17" i="9"/>
  <c r="E18" i="9"/>
  <c r="E19" i="9"/>
  <c r="E20" i="9"/>
  <c r="E21" i="9"/>
  <c r="E22" i="9"/>
  <c r="E23" i="9"/>
  <c r="E24" i="9"/>
  <c r="E26" i="9"/>
  <c r="E27" i="9"/>
  <c r="E28" i="9"/>
  <c r="E29" i="9"/>
  <c r="E30" i="9"/>
  <c r="E31" i="9"/>
  <c r="E32" i="9"/>
  <c r="E33" i="9"/>
  <c r="E34" i="9"/>
  <c r="E35" i="9"/>
  <c r="E3" i="9"/>
  <c r="Y36" i="9"/>
  <c r="X36" i="9"/>
  <c r="S36" i="9"/>
  <c r="R36" i="9"/>
  <c r="P36" i="9"/>
  <c r="O36" i="9"/>
  <c r="M36" i="9"/>
  <c r="L36" i="9"/>
  <c r="J36" i="9"/>
  <c r="K36" i="9" s="1"/>
  <c r="I36" i="9"/>
  <c r="Z35" i="9"/>
  <c r="V35" i="9"/>
  <c r="U35" i="9"/>
  <c r="N35" i="9"/>
  <c r="K35" i="9"/>
  <c r="Z34" i="9"/>
  <c r="V34" i="9"/>
  <c r="U34" i="9"/>
  <c r="N34" i="9"/>
  <c r="K34" i="9"/>
  <c r="Z33" i="9"/>
  <c r="V33" i="9"/>
  <c r="U33" i="9"/>
  <c r="N33" i="9"/>
  <c r="K33" i="9"/>
  <c r="Z32" i="9"/>
  <c r="V32" i="9"/>
  <c r="U32" i="9"/>
  <c r="N32" i="9"/>
  <c r="K32" i="9"/>
  <c r="Z31" i="9"/>
  <c r="V31" i="9"/>
  <c r="U31" i="9"/>
  <c r="N31" i="9"/>
  <c r="K31" i="9"/>
  <c r="Z30" i="9"/>
  <c r="V30" i="9"/>
  <c r="U30" i="9"/>
  <c r="N30" i="9"/>
  <c r="K30" i="9"/>
  <c r="Z29" i="9"/>
  <c r="V29" i="9"/>
  <c r="U29" i="9"/>
  <c r="N29" i="9"/>
  <c r="K29" i="9"/>
  <c r="Z28" i="9"/>
  <c r="V28" i="9"/>
  <c r="U28" i="9"/>
  <c r="N28" i="9"/>
  <c r="K28" i="9"/>
  <c r="Z27" i="9"/>
  <c r="V27" i="9"/>
  <c r="U27" i="9"/>
  <c r="N27" i="9"/>
  <c r="K27" i="9"/>
  <c r="Z26" i="9"/>
  <c r="V26" i="9"/>
  <c r="U26" i="9"/>
  <c r="Q26" i="9"/>
  <c r="N26" i="9"/>
  <c r="K26" i="9"/>
  <c r="U25" i="9"/>
  <c r="U24" i="9"/>
  <c r="K24" i="9"/>
  <c r="Z23" i="9"/>
  <c r="V23" i="9"/>
  <c r="U23" i="9"/>
  <c r="N23" i="9"/>
  <c r="K23" i="9"/>
  <c r="Z22" i="9"/>
  <c r="V22" i="9"/>
  <c r="U22" i="9"/>
  <c r="N22" i="9"/>
  <c r="K22" i="9"/>
  <c r="Z21" i="9"/>
  <c r="V21" i="9"/>
  <c r="U21" i="9"/>
  <c r="Q21" i="9"/>
  <c r="N21" i="9"/>
  <c r="K21" i="9"/>
  <c r="Z20" i="9"/>
  <c r="V20" i="9"/>
  <c r="U20" i="9"/>
  <c r="Q20" i="9"/>
  <c r="N20" i="9"/>
  <c r="K20" i="9"/>
  <c r="Z19" i="9"/>
  <c r="V19" i="9"/>
  <c r="U19" i="9"/>
  <c r="Q19" i="9"/>
  <c r="N19" i="9"/>
  <c r="K19" i="9"/>
  <c r="Z18" i="9"/>
  <c r="V18" i="9"/>
  <c r="U18" i="9"/>
  <c r="Q18" i="9"/>
  <c r="N18" i="9"/>
  <c r="K18" i="9"/>
  <c r="Z17" i="9"/>
  <c r="V17" i="9"/>
  <c r="U17" i="9"/>
  <c r="Q17" i="9"/>
  <c r="N17" i="9"/>
  <c r="K17" i="9"/>
  <c r="Z16" i="9"/>
  <c r="V16" i="9"/>
  <c r="U16" i="9"/>
  <c r="Q16" i="9"/>
  <c r="N16" i="9"/>
  <c r="K16" i="9"/>
  <c r="Z15" i="9"/>
  <c r="V15" i="9"/>
  <c r="U15" i="9"/>
  <c r="Q15" i="9"/>
  <c r="N15" i="9"/>
  <c r="K15" i="9"/>
  <c r="Z14" i="9"/>
  <c r="V14" i="9"/>
  <c r="U14" i="9"/>
  <c r="Q14" i="9"/>
  <c r="N14" i="9"/>
  <c r="K14" i="9"/>
  <c r="Z13" i="9"/>
  <c r="V13" i="9"/>
  <c r="U13" i="9"/>
  <c r="Q13" i="9"/>
  <c r="N13" i="9"/>
  <c r="U12" i="9"/>
  <c r="U11" i="9"/>
  <c r="Z10" i="9"/>
  <c r="V10" i="9"/>
  <c r="U10" i="9"/>
  <c r="Q10" i="9"/>
  <c r="N10" i="9"/>
  <c r="Z9" i="9"/>
  <c r="V9" i="9"/>
  <c r="U9" i="9"/>
  <c r="Q9" i="9"/>
  <c r="N9" i="9"/>
  <c r="Z8" i="9"/>
  <c r="V8" i="9"/>
  <c r="U8" i="9"/>
  <c r="Q8" i="9"/>
  <c r="N8" i="9"/>
  <c r="Z7" i="9"/>
  <c r="V7" i="9"/>
  <c r="U7" i="9"/>
  <c r="Q7" i="9"/>
  <c r="N7" i="9"/>
  <c r="Z6" i="9"/>
  <c r="V6" i="9"/>
  <c r="U6" i="9"/>
  <c r="Q6" i="9"/>
  <c r="N6" i="9"/>
  <c r="Z5" i="9"/>
  <c r="V5" i="9"/>
  <c r="U5" i="9"/>
  <c r="Q5" i="9"/>
  <c r="N5" i="9"/>
  <c r="Z4" i="9"/>
  <c r="V4" i="9"/>
  <c r="U4" i="9"/>
  <c r="Q4" i="9"/>
  <c r="N4" i="9"/>
  <c r="Z3" i="9"/>
  <c r="Q3" i="9"/>
  <c r="N3" i="9"/>
  <c r="E5" i="7"/>
  <c r="H5" i="7"/>
  <c r="W5" i="7"/>
  <c r="T5" i="7"/>
  <c r="Q5" i="7"/>
  <c r="N5" i="7"/>
  <c r="K5" i="7"/>
  <c r="G5" i="7"/>
  <c r="I5" i="7"/>
  <c r="J5" i="7"/>
  <c r="L5" i="7"/>
  <c r="M5" i="7"/>
  <c r="O5" i="7"/>
  <c r="P5" i="7"/>
  <c r="R5" i="7"/>
  <c r="S5" i="7"/>
  <c r="U5" i="7"/>
  <c r="V5" i="7"/>
  <c r="F5" i="7"/>
  <c r="D5" i="7"/>
  <c r="C5" i="7"/>
  <c r="W4" i="7"/>
  <c r="W3" i="7"/>
  <c r="V4" i="7"/>
  <c r="V3" i="7"/>
  <c r="U4" i="7"/>
  <c r="U3" i="7"/>
  <c r="T4" i="7"/>
  <c r="T3" i="7"/>
  <c r="Q4" i="7"/>
  <c r="Q3" i="7"/>
  <c r="N4" i="7"/>
  <c r="N3" i="7"/>
  <c r="K4" i="7"/>
  <c r="K3" i="7"/>
  <c r="H4" i="7"/>
  <c r="H3" i="7"/>
  <c r="E4" i="7"/>
  <c r="E3" i="7"/>
  <c r="U4" i="5"/>
  <c r="Q42" i="5"/>
  <c r="N42" i="5"/>
  <c r="E42" i="5"/>
  <c r="D42" i="5"/>
  <c r="C42" i="5"/>
  <c r="U3" i="5"/>
  <c r="Z42" i="5"/>
  <c r="Z4" i="5"/>
  <c r="Z5" i="5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3" i="5"/>
  <c r="X42" i="5"/>
  <c r="W5" i="5"/>
  <c r="V42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3" i="5"/>
  <c r="W4" i="5"/>
  <c r="U5" i="5"/>
  <c r="U6" i="5"/>
  <c r="W6" i="5" s="1"/>
  <c r="U7" i="5"/>
  <c r="W7" i="5" s="1"/>
  <c r="U8" i="5"/>
  <c r="W8" i="5" s="1"/>
  <c r="U9" i="5"/>
  <c r="W9" i="5" s="1"/>
  <c r="U10" i="5"/>
  <c r="W10" i="5" s="1"/>
  <c r="U11" i="5"/>
  <c r="W11" i="5" s="1"/>
  <c r="U12" i="5"/>
  <c r="W12" i="5" s="1"/>
  <c r="U13" i="5"/>
  <c r="W13" i="5" s="1"/>
  <c r="U14" i="5"/>
  <c r="W14" i="5" s="1"/>
  <c r="U15" i="5"/>
  <c r="W15" i="5" s="1"/>
  <c r="U16" i="5"/>
  <c r="W16" i="5" s="1"/>
  <c r="U17" i="5"/>
  <c r="W17" i="5" s="1"/>
  <c r="U18" i="5"/>
  <c r="W18" i="5" s="1"/>
  <c r="U19" i="5"/>
  <c r="W19" i="5" s="1"/>
  <c r="U20" i="5"/>
  <c r="W20" i="5" s="1"/>
  <c r="U21" i="5"/>
  <c r="W21" i="5" s="1"/>
  <c r="U22" i="5"/>
  <c r="W22" i="5" s="1"/>
  <c r="U23" i="5"/>
  <c r="W23" i="5" s="1"/>
  <c r="U24" i="5"/>
  <c r="U25" i="5"/>
  <c r="W25" i="5" s="1"/>
  <c r="U26" i="5"/>
  <c r="W26" i="5" s="1"/>
  <c r="U27" i="5"/>
  <c r="W27" i="5" s="1"/>
  <c r="U28" i="5"/>
  <c r="W28" i="5" s="1"/>
  <c r="U29" i="5"/>
  <c r="W29" i="5" s="1"/>
  <c r="U30" i="5"/>
  <c r="W30" i="5" s="1"/>
  <c r="U31" i="5"/>
  <c r="W31" i="5" s="1"/>
  <c r="U32" i="5"/>
  <c r="W32" i="5" s="1"/>
  <c r="U33" i="5"/>
  <c r="W33" i="5" s="1"/>
  <c r="U34" i="5"/>
  <c r="W34" i="5" s="1"/>
  <c r="U35" i="5"/>
  <c r="W35" i="5" s="1"/>
  <c r="U36" i="5"/>
  <c r="W36" i="5" s="1"/>
  <c r="U37" i="5"/>
  <c r="W37" i="5" s="1"/>
  <c r="U38" i="5"/>
  <c r="W38" i="5" s="1"/>
  <c r="U39" i="5"/>
  <c r="W39" i="5" s="1"/>
  <c r="U40" i="5"/>
  <c r="W40" i="5" s="1"/>
  <c r="U41" i="5"/>
  <c r="W41" i="5" s="1"/>
  <c r="W3" i="5"/>
  <c r="T42" i="5"/>
  <c r="T21" i="5"/>
  <c r="T22" i="5"/>
  <c r="T23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3" i="5"/>
  <c r="S42" i="5"/>
  <c r="R42" i="5"/>
  <c r="O42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3" i="5"/>
  <c r="Z5" i="7" l="1"/>
  <c r="Q36" i="9"/>
  <c r="N36" i="9"/>
  <c r="Z36" i="9"/>
  <c r="W14" i="9"/>
  <c r="W16" i="9"/>
  <c r="W18" i="9"/>
  <c r="W20" i="9"/>
  <c r="W22" i="9"/>
  <c r="U36" i="9"/>
  <c r="W13" i="9"/>
  <c r="W15" i="9"/>
  <c r="W17" i="9"/>
  <c r="W19" i="9"/>
  <c r="W21" i="9"/>
  <c r="W23" i="9"/>
  <c r="U42" i="5"/>
  <c r="W42" i="5" s="1"/>
  <c r="H4" i="5" l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3" i="5"/>
  <c r="G9" i="8" l="1"/>
  <c r="G8" i="8"/>
  <c r="F9" i="8"/>
  <c r="F8" i="8"/>
  <c r="E9" i="8"/>
  <c r="E8" i="8"/>
  <c r="D9" i="8"/>
  <c r="D8" i="8"/>
  <c r="C9" i="8"/>
  <c r="C8" i="8"/>
  <c r="G7" i="8"/>
  <c r="G6" i="8"/>
  <c r="F7" i="8"/>
  <c r="F6" i="8"/>
  <c r="E7" i="8"/>
  <c r="E6" i="8"/>
  <c r="D7" i="8"/>
  <c r="D6" i="8"/>
  <c r="C7" i="8"/>
  <c r="C6" i="8"/>
  <c r="H6" i="8" s="1"/>
  <c r="J42" i="5"/>
  <c r="Y42" i="5"/>
  <c r="P42" i="5"/>
  <c r="M42" i="5"/>
  <c r="L42" i="5"/>
  <c r="I42" i="5"/>
  <c r="G42" i="5"/>
  <c r="F42" i="5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C6" i="3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C37" i="2"/>
  <c r="G4" i="8" l="1"/>
  <c r="E4" i="8"/>
  <c r="K42" i="5"/>
  <c r="H42" i="5"/>
  <c r="D5" i="8"/>
  <c r="I4" i="4"/>
  <c r="D4" i="8"/>
  <c r="F4" i="8"/>
  <c r="C4" i="8"/>
  <c r="H8" i="8"/>
  <c r="H9" i="8"/>
  <c r="H7" i="8"/>
  <c r="E11" i="4"/>
  <c r="F5" i="8"/>
  <c r="G5" i="8" l="1"/>
  <c r="C5" i="8"/>
  <c r="I5" i="4"/>
  <c r="H4" i="8"/>
  <c r="E5" i="8"/>
  <c r="I6" i="4"/>
  <c r="I7" i="4"/>
  <c r="I11" i="4"/>
  <c r="I10" i="4"/>
  <c r="AG6" i="3"/>
  <c r="AG37" i="2"/>
  <c r="AG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C43" i="1"/>
  <c r="H5" i="8" l="1"/>
</calcChain>
</file>

<file path=xl/sharedStrings.xml><?xml version="1.0" encoding="utf-8"?>
<sst xmlns="http://schemas.openxmlformats.org/spreadsheetml/2006/main" count="487" uniqueCount="171">
  <si>
    <t>Наименование организации</t>
  </si>
  <si>
    <t>1. Открытость и доступность информации об организации, осуществляющей образовательную деятельность</t>
  </si>
  <si>
    <t>2. Комфортность условий, в которых осуществляется образовательная деятельность</t>
  </si>
  <si>
    <t>3. Доступность образовательной деятельности для инвалидов</t>
  </si>
  <si>
    <t>4. Доброжелательность, вежливость работников организации</t>
  </si>
  <si>
    <t>5. Удовлетворенность условиями осуществления образовательной деятельности организаций</t>
  </si>
  <si>
    <t>Итого</t>
  </si>
  <si>
    <t>Кол-во респондетов</t>
  </si>
  <si>
    <t>1.1.1.</t>
  </si>
  <si>
    <t>1.1.2.</t>
  </si>
  <si>
    <t>1.1.</t>
  </si>
  <si>
    <t>1.2.</t>
  </si>
  <si>
    <t>1.3.1.</t>
  </si>
  <si>
    <t>1.3.2.</t>
  </si>
  <si>
    <t>1.3.</t>
  </si>
  <si>
    <t>Всего</t>
  </si>
  <si>
    <t>2.1.</t>
  </si>
  <si>
    <t>2.2.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</si>
  <si>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</si>
  <si>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</si>
  <si>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</si>
  <si>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</si>
  <si>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</si>
  <si>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</si>
  <si>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</si>
  <si>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</si>
  <si>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</si>
  <si>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Б</t>
  </si>
  <si>
    <t>%</t>
  </si>
  <si>
    <t>МАДОУ г. Нижневартовска ДС № 29 «Ёлочка»</t>
  </si>
  <si>
    <t>МАДОУ г. Нижневартовска ДС № 10 «Белочка»</t>
  </si>
  <si>
    <t>МАДОУ г. Нижневартовска ДС № 15 «Солнышко»</t>
  </si>
  <si>
    <t>МАДОУ г. Нижневартовска ДС № 17 «Ладушки»</t>
  </si>
  <si>
    <t>МАДОУ г. Нижневартовска ДС № 21 «Звездочка»</t>
  </si>
  <si>
    <t>МАДОУ г. Нижневартовска ДС № 25 «Семицветик»</t>
  </si>
  <si>
    <t>МАДОУ г. Нижневартовска ДС № 32 «Брусничка»</t>
  </si>
  <si>
    <t>МАДОУ г. Нижневартовска ДС № 37 «Дружная семейка»</t>
  </si>
  <si>
    <t>МАДОУ г. Нижневартовска ДС № 38 «Домовёнок»</t>
  </si>
  <si>
    <t>МАДОУ г. Нижневартовска ДС № 4 «Сказка»</t>
  </si>
  <si>
    <t>МАДОУ г. Нижневартовска ДС № 40 «Золотая рыбка»</t>
  </si>
  <si>
    <t>МАДОУ г. Нижневартовска ДС № 41 «Росинка»</t>
  </si>
  <si>
    <t>МАДОУ г. Нижневартовска ДС № 44 «Золотой ключик»</t>
  </si>
  <si>
    <t>МАДОУ г. Нижневартовска ДС № 48 «Золотой петушок»</t>
  </si>
  <si>
    <t>МАДОУ г. Нижневартовска ДС № 49 «Родничок»</t>
  </si>
  <si>
    <t>МАДОУ г. Нижневартовска ДС № 5 «Мечта»</t>
  </si>
  <si>
    <t>МАДОУ г. Нижневартовска ДС № 52 «Самолетик»</t>
  </si>
  <si>
    <t>МАДОУ г. Нижневартовска ДС № 61 «Соловушка»</t>
  </si>
  <si>
    <t>МАДОУ г. Нижневартовска ДС № 62 «Журавушка»</t>
  </si>
  <si>
    <t>МАДОУ г. Нижневартовска ДС № 66 «Забавушка»</t>
  </si>
  <si>
    <t>МАДОУ г. Нижневартовска ДС № 68 «Ромашка»</t>
  </si>
  <si>
    <t>МАДОУ г. Нижневартовска ДС № 69 «Светофорчик»</t>
  </si>
  <si>
    <t>МАДОУ г. Нижневартовска ДС № 71 «Радость»</t>
  </si>
  <si>
    <t>МАДОУ г. Нижневартовска ДС № 77 «Эрудит»</t>
  </si>
  <si>
    <t>МАДОУ г. Нижневартовска ДС № 78 «Серебряное копытце»</t>
  </si>
  <si>
    <t>МАДОУ г. Нижневартовска ДС № 80 «Светлячок»</t>
  </si>
  <si>
    <t>МАДОУ г. Нижневартовска ДС № 83 «Жемчужина»</t>
  </si>
  <si>
    <t>МАДОУ г. Нижневартовска ДС № 86 «Былинушка»</t>
  </si>
  <si>
    <t>МАДОУ г. Нижневартовска ДС № 90 «Айболит»</t>
  </si>
  <si>
    <t>МБДОУ ДС № 27 «Филиппок»</t>
  </si>
  <si>
    <t>МБДОУ ДС № 31 «Медвежонок»</t>
  </si>
  <si>
    <t>МБДОУ ДС № 47 «Успех»</t>
  </si>
  <si>
    <t>МБДОУ ДС № 54 «Катюша»</t>
  </si>
  <si>
    <t>МБДОУ ДС № 56 «Северяночка»</t>
  </si>
  <si>
    <t>МБДОУ ДС № 67 «Умка»</t>
  </si>
  <si>
    <t>МБДОУ ДС № 7 «Жар-птица»</t>
  </si>
  <si>
    <t>МБДОУ ДС № 79 «Голосистое горлышко»</t>
  </si>
  <si>
    <t>МБДОУ ДС № 8 «Снеговичок»</t>
  </si>
  <si>
    <t>МБДОУ ДС № 9 «Малахитовая шкатулка»</t>
  </si>
  <si>
    <t>МБОУ «Гимназия № 1»</t>
  </si>
  <si>
    <t>МБОУ «Гимназия № 2»</t>
  </si>
  <si>
    <t>МБОУ «Лицей № 2»</t>
  </si>
  <si>
    <t>МБОУ «Лицей»</t>
  </si>
  <si>
    <t>МБОУ «СШ № 10»</t>
  </si>
  <si>
    <t>МБОУ «СШ № 11»</t>
  </si>
  <si>
    <t>МБОУ «СШ № 12»</t>
  </si>
  <si>
    <t>МБОУ «СШ № 13»</t>
  </si>
  <si>
    <t>МБОУ «СШ № 14»</t>
  </si>
  <si>
    <t>МБОУ «СШ № 15»</t>
  </si>
  <si>
    <t>МБОУ «СШ № 17»</t>
  </si>
  <si>
    <t>МБОУ «СШ № 18»</t>
  </si>
  <si>
    <t>МБОУ «СШ № 19»</t>
  </si>
  <si>
    <t>МБОУ «СШ № 1»</t>
  </si>
  <si>
    <t>МБОУ «СШ № 2 — многопрофильная»</t>
  </si>
  <si>
    <t>МБОУ «СШ № 21»</t>
  </si>
  <si>
    <t>МБОУ «СШ № 22»</t>
  </si>
  <si>
    <t>МБОУ «СШ № 23 с УИИЯ»</t>
  </si>
  <si>
    <t>МБОУ «СШ № 25</t>
  </si>
  <si>
    <t>МБОУ «СШ № 29»</t>
  </si>
  <si>
    <t>МБОУ «СШ № 30 с УИОП»</t>
  </si>
  <si>
    <t>МБОУ «СШ № 31 с УИП ХЭП»</t>
  </si>
  <si>
    <t>МБОУ «СШ № 32»</t>
  </si>
  <si>
    <t>МБОУ «СШ № 34»</t>
  </si>
  <si>
    <t>МБОУ «СШ № 3»</t>
  </si>
  <si>
    <t>МБОУ «СШ № 40»</t>
  </si>
  <si>
    <t>МБОУ «СШ № 42»</t>
  </si>
  <si>
    <t>МБОУ «СШ № 43»</t>
  </si>
  <si>
    <t>МБОУ «СШ № 5»</t>
  </si>
  <si>
    <t>МБОУ «СШ № 6»</t>
  </si>
  <si>
    <t>МБОУ «СШ № 7»</t>
  </si>
  <si>
    <t>МБОУ «СШ № 8»</t>
  </si>
  <si>
    <t>МБОУ «СШ № 9 с УИОП»</t>
  </si>
  <si>
    <t>МАУДО г. Нижневартвоска "ЦДиЮТТ "Патриот"</t>
  </si>
  <si>
    <t>МАУДО г. Нижневартовска «ЦДТ»</t>
  </si>
  <si>
    <t xml:space="preserve">Сводные данные уровней удовлетворенности качеством условий осуществления образовательной деятельности для образовательных организаций города г. Нижневартовска </t>
  </si>
  <si>
    <t>1. Открытость и доступность информации об организации, осуществляющей образовательную деятельность (%)</t>
  </si>
  <si>
    <t>2. Комфортность условий, в которых осуществляется образовательная деятельность (%)</t>
  </si>
  <si>
    <t>3. Доступность образовательной деятельности для инвалидов (%)</t>
  </si>
  <si>
    <t>4. Доброжелательность, вежливость работников организации (%)</t>
  </si>
  <si>
    <t>5. Удовлетворенность условиями осуществления образовательной деятельности организаций (%)</t>
  </si>
  <si>
    <t>Показатели</t>
  </si>
  <si>
    <t>Средний показатель уровня удовлетворенности качеством условий осуществления образовательной деятельности (%)</t>
  </si>
  <si>
    <t>Количество респондентов</t>
  </si>
  <si>
    <t>ДОО</t>
  </si>
  <si>
    <t>ОО</t>
  </si>
  <si>
    <t>ДОП</t>
  </si>
  <si>
    <t>1 полугодие 2020</t>
  </si>
  <si>
    <t>2 полугодие 2020</t>
  </si>
  <si>
    <t>№ п/п</t>
  </si>
  <si>
    <t>Кол-во респондентов</t>
  </si>
  <si>
    <t>Динамика изменений показателя</t>
  </si>
  <si>
    <t>МАДОУ г. Нижневартовска ДС № 4 «Сказка»</t>
  </si>
  <si>
    <t>МАДОУ г. Нижневартовска ДС № 5 «Мечта»</t>
  </si>
  <si>
    <t>МАДОУ г. Нижневартовска ДС № 10 «Белочка»</t>
  </si>
  <si>
    <t>МАДОУ г. Нижневартовска ДС № 15 «Солнышко»</t>
  </si>
  <si>
    <t>МАДОУ г. Нижневартовска ДС № 17 «Ладушки»</t>
  </si>
  <si>
    <t>МАДОУ г. Нижневартовска ДС № 21 «Звездочка»</t>
  </si>
  <si>
    <t>МАДОУ г. Нижневартовска ДС № 25 «Семицветик»</t>
  </si>
  <si>
    <t>МАДОУ г. Нижневартовска ДС № 29 «Ёлочка»</t>
  </si>
  <si>
    <t>МАДОУ г. Нижневартовска ДС № 32 «Брусничка»</t>
  </si>
  <si>
    <t>МАДОУ г. Нижневартовска ДС № 37 «Дружная семейка»</t>
  </si>
  <si>
    <t>МАДОУ г. Нижневартовска ДС № 38 «Домовёнок»</t>
  </si>
  <si>
    <t>МАДОУ г. Нижневартовска ДС № 40 «Золотая рыбка»</t>
  </si>
  <si>
    <t>МАДОУ г. Нижневартовска ДС № 41 «Росинка»</t>
  </si>
  <si>
    <t>МАДОУ г. Нижневартовска ДС № 44 «Золотой ключик»</t>
  </si>
  <si>
    <t>МАДОУ г. Нижневартовска ДС № 48 «Золотой петушок»</t>
  </si>
  <si>
    <t>МАДОУ г. Нижневартовска ДС № 49 «Родничок»</t>
  </si>
  <si>
    <t>МАДОУ г. Нижневартовска ДС № 52 «Самолетик»</t>
  </si>
  <si>
    <t>МАДОУ г. Нижневартовска ДС № 61 «Соловушка»</t>
  </si>
  <si>
    <t>МАДОУ г. Нижневартовска ДС № 62 «Журавушка»</t>
  </si>
  <si>
    <t>МАДОУ г. Нижневартовска ДС № 66 «Забавушка»</t>
  </si>
  <si>
    <t>МАДОУ г. Нижневартовска ДС № 68 «Ромашка»</t>
  </si>
  <si>
    <t>МАДОУ г. Нижневартовска ДС № 69 «Светофорчик»</t>
  </si>
  <si>
    <t>ИТОГО</t>
  </si>
  <si>
    <t>МБОУ «СШ № 1 им. А.В. Войналовича»</t>
  </si>
  <si>
    <t>МАУДО г. Нижневартовска «ЦДиЮТТ «Патриот»</t>
  </si>
  <si>
    <t>Тип организаций</t>
  </si>
  <si>
    <t>Период</t>
  </si>
  <si>
    <t>Направления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</si>
  <si>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</si>
  <si>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</si>
  <si>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</si>
  <si>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Средние показатели уровней удовлетворенности качеством условий осуществления образовательной деятельности в образовательных организациях г. Нижневартовска</t>
  </si>
  <si>
    <t xml:space="preserve">1. Можете ли вы обратиться к специалисту с проблемой, в части доступности специалиста в образовательной организации?, (да, %)
</t>
  </si>
  <si>
    <t>2019 год</t>
  </si>
  <si>
    <t>2020 год</t>
  </si>
  <si>
    <t>-</t>
  </si>
  <si>
    <t xml:space="preserve">2. Считаете ли вы полезными для себя мероприятия, проводимые специалистами по направлению психолого-педагогического сопровождения? (да, %)
</t>
  </si>
  <si>
    <t xml:space="preserve">3. Удовлетворены ли вы формами работы специалистов по психологической помощи (психологическое консультирование членов семьи; проведение индивидуальных (групповых) тренингов)?
(да, %)
</t>
  </si>
  <si>
    <t xml:space="preserve">4. Удовлетворены ли вы формами работы специалистов по педагогической помощи (подбор формы обучения ребенка в соответствии с возрастными, типологическими и индивидуальными особенностями)?
(да, %)
</t>
  </si>
  <si>
    <t xml:space="preserve">5. Насколько вы удовлетворены качеством предоставления услуг психолого-педагогического сопровождения специалистами образовательной организации? 
(%)
</t>
  </si>
  <si>
    <t xml:space="preserve">6. С какими проблемами вы столкнулись в ходе общения со специалистами образовательной организации? (отсутствие проблем, (%)
</t>
  </si>
  <si>
    <t>Средний показатель уровня удовлетворенности качеством условий  (%)</t>
  </si>
  <si>
    <t>МБОУ «Гимназия № 1»</t>
  </si>
  <si>
    <t>МБОУ «Гимназия № 2»</t>
  </si>
  <si>
    <t>1. Можете ли вы обратиться к специалисту с проблемой, в части доступности специалиста в образовательной организации?, (да, %)</t>
  </si>
  <si>
    <t>2. Считаете ли вы полезными для себя мероприятия, проводимые специалистами по направлению психолого-педагогического сопровождения? (да, %)</t>
  </si>
  <si>
    <t>3. Удовлетворены ли вы формами работы специалистов по психологической помощи (психологическое консультирование членов семьи; проведение индивидуальных (групповых) тренингов)?</t>
  </si>
  <si>
    <t>4. Удовлетворены ли вы формами работы специалистов по педагогической помощи (подбор формы обучения ребенка в соответствии с возрастными, типологическими и индивидуальными особенностями)?</t>
  </si>
  <si>
    <t>5. Насколько вы удовлетворены качеством предоставления услуг психолого-педагогического сопровождения специалистами образовательной организации? 
(%)</t>
  </si>
  <si>
    <t>6. С какими проблемами вы столкнулись в ходе общения со специалистами образовательной организации? (отсутствие проблем, (%)</t>
  </si>
  <si>
    <t>МБОУ «СШ № 2 — многопрофильная им. Е.И. Куропаткина»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</si>
</sst>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color theme="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2" fontId="1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15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2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 b="1" i="0" baseline="0">
                <a:effectLst/>
              </a:rPr>
              <a:t>Средний показатель уровня удовлетворенности качеством психолого-педагогичсекого сопровождения в образовательных организациях г. Нижневартовска  (2019-2020 г.г.)  </a:t>
            </a:r>
            <a:endParaRPr lang="ru-RU" sz="1200">
              <a:effectLst/>
            </a:endParaRPr>
          </a:p>
        </c:rich>
      </c:tx>
      <c:layout>
        <c:manualLayout>
          <c:xMode val="edge"/>
          <c:yMode val="edge"/>
          <c:x val="0.11728145746487571"/>
          <c:y val="3.35119632214305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885066817628187"/>
          <c:y val="0.2002300242973607"/>
          <c:w val="0.66603523579160451"/>
          <c:h val="0.67298759246003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Свод!$B$2</c:f>
              <c:strCache>
                <c:ptCount val="1"/>
                <c:pt idx="0">
                  <c:v>2019 год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Свод!$B$10:$D$10</c:f>
              <c:numCache>
                <c:formatCode>0.0</c:formatCode>
                <c:ptCount val="3"/>
                <c:pt idx="0">
                  <c:v>96.378632478632454</c:v>
                </c:pt>
                <c:pt idx="1">
                  <c:v>83.35491919191918</c:v>
                </c:pt>
                <c:pt idx="2">
                  <c:v>95.419166666666669</c:v>
                </c:pt>
              </c:numCache>
            </c:numRef>
          </c:val>
        </c:ser>
        <c:ser>
          <c:idx val="1"/>
          <c:order val="1"/>
          <c:tx>
            <c:strRef>
              <c:f>Свод!$F$2</c:f>
              <c:strCache>
                <c:ptCount val="1"/>
                <c:pt idx="0">
                  <c:v>2020 год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Свод!$A$85:$A$87</c:f>
              <c:strCache>
                <c:ptCount val="3"/>
                <c:pt idx="0">
                  <c:v>Дошкольные образовательные организации</c:v>
                </c:pt>
                <c:pt idx="1">
                  <c:v>Общеобразовательные организации</c:v>
                </c:pt>
                <c:pt idx="2">
                  <c:v>Организации дополнительного образования</c:v>
                </c:pt>
              </c:strCache>
            </c:strRef>
          </c:cat>
          <c:val>
            <c:numRef>
              <c:f>Свод!$F$10:$H$10</c:f>
              <c:numCache>
                <c:formatCode>0.0</c:formatCode>
                <c:ptCount val="3"/>
                <c:pt idx="0">
                  <c:v>94.51991228070176</c:v>
                </c:pt>
                <c:pt idx="1">
                  <c:v>81.080944444444441</c:v>
                </c:pt>
                <c:pt idx="2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94368"/>
        <c:axId val="106395904"/>
      </c:barChart>
      <c:catAx>
        <c:axId val="10639436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ru-RU"/>
          </a:p>
        </c:txPr>
        <c:crossAx val="106395904"/>
        <c:crosses val="autoZero"/>
        <c:auto val="1"/>
        <c:lblAlgn val="ctr"/>
        <c:lblOffset val="100"/>
        <c:noMultiLvlLbl val="0"/>
      </c:catAx>
      <c:valAx>
        <c:axId val="106395904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1063943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 b="1" i="0" baseline="0">
                <a:effectLst/>
              </a:rPr>
              <a:t>Количество респондентов, принявших участие в определении уровня удовлетворенности качеством психолого-педагогического сопровождения (2019-2020 г.г.)</a:t>
            </a:r>
            <a:endParaRPr lang="ru-RU" sz="10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(Свод!$B$2,Свод!$F$2)</c:f>
              <c:strCache>
                <c:ptCount val="2"/>
                <c:pt idx="0">
                  <c:v>2019 год</c:v>
                </c:pt>
                <c:pt idx="1">
                  <c:v>2020 год</c:v>
                </c:pt>
              </c:strCache>
            </c:strRef>
          </c:cat>
          <c:val>
            <c:numRef>
              <c:f>(Свод!$E$11,Свод!$I$11)</c:f>
              <c:numCache>
                <c:formatCode>0</c:formatCode>
                <c:ptCount val="2"/>
                <c:pt idx="0">
                  <c:v>10109</c:v>
                </c:pt>
                <c:pt idx="1">
                  <c:v>11283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23968"/>
        <c:axId val="137525888"/>
      </c:barChart>
      <c:catAx>
        <c:axId val="137523968"/>
        <c:scaling>
          <c:orientation val="maxMin"/>
        </c:scaling>
        <c:delete val="0"/>
        <c:axPos val="l"/>
        <c:majorTickMark val="out"/>
        <c:minorTickMark val="none"/>
        <c:tickLblPos val="nextTo"/>
        <c:crossAx val="137525888"/>
        <c:crosses val="autoZero"/>
        <c:auto val="1"/>
        <c:lblAlgn val="ctr"/>
        <c:lblOffset val="100"/>
        <c:noMultiLvlLbl val="0"/>
      </c:catAx>
      <c:valAx>
        <c:axId val="137525888"/>
        <c:scaling>
          <c:orientation val="minMax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13752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 b="1" i="0" baseline="0">
                <a:effectLst/>
              </a:rPr>
              <a:t>Показатель уровня удовлетворенности качеством психолого-педагогического споровождения в образовательных органзациях г. Нижневартовска (2019-2020 г.г.)</a:t>
            </a:r>
            <a:endParaRPr lang="ru-RU" sz="10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(Свод!$B$2,Свод!$F$2)</c:f>
              <c:strCache>
                <c:ptCount val="2"/>
                <c:pt idx="0">
                  <c:v>2019 год</c:v>
                </c:pt>
                <c:pt idx="1">
                  <c:v>2020 год</c:v>
                </c:pt>
              </c:strCache>
            </c:strRef>
          </c:cat>
          <c:val>
            <c:numRef>
              <c:f>(Свод!$E$10,Свод!$I$10)</c:f>
              <c:numCache>
                <c:formatCode>0.0</c:formatCode>
                <c:ptCount val="2"/>
                <c:pt idx="0">
                  <c:v>91.717572779072768</c:v>
                </c:pt>
                <c:pt idx="1">
                  <c:v>83.533618908382067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55328"/>
        <c:axId val="122779904"/>
      </c:barChart>
      <c:catAx>
        <c:axId val="122755328"/>
        <c:scaling>
          <c:orientation val="maxMin"/>
        </c:scaling>
        <c:delete val="0"/>
        <c:axPos val="l"/>
        <c:majorTickMark val="out"/>
        <c:minorTickMark val="none"/>
        <c:tickLblPos val="nextTo"/>
        <c:crossAx val="122779904"/>
        <c:crosses val="autoZero"/>
        <c:auto val="1"/>
        <c:lblAlgn val="ctr"/>
        <c:lblOffset val="100"/>
        <c:noMultiLvlLbl val="0"/>
      </c:catAx>
      <c:valAx>
        <c:axId val="122779904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2275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 b="1" i="0" baseline="0">
                <a:effectLst/>
              </a:rPr>
              <a:t>Средние показатели уровней удовлетворенности качеством условий осуществления образовательной деятельности в дошкольных образовательных организациях г. Нижневартовска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ДОП'!$B$4</c:f>
              <c:strCache>
                <c:ptCount val="1"/>
                <c:pt idx="0">
                  <c:v>1 полугодие 2020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ДОП'!$C$4:$G$4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ДОП'!$B$5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ДОП'!$C$5:$G$5</c:f>
              <c:numCache>
                <c:formatCode>0.0</c:formatCode>
                <c:ptCount val="5"/>
                <c:pt idx="0">
                  <c:v>95.899210526315798</c:v>
                </c:pt>
                <c:pt idx="1">
                  <c:v>95.703684210526333</c:v>
                </c:pt>
                <c:pt idx="2">
                  <c:v>93.960789473684201</c:v>
                </c:pt>
                <c:pt idx="3">
                  <c:v>94.199736842105267</c:v>
                </c:pt>
                <c:pt idx="4">
                  <c:v>92.547894736842096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415616"/>
        <c:axId val="106417152"/>
      </c:barChart>
      <c:catAx>
        <c:axId val="106415616"/>
        <c:scaling>
          <c:orientation val="maxMin"/>
        </c:scaling>
        <c:delete val="0"/>
        <c:axPos val="l"/>
        <c:majorTickMark val="out"/>
        <c:minorTickMark val="none"/>
        <c:tickLblPos val="nextTo"/>
        <c:crossAx val="106417152"/>
        <c:crosses val="autoZero"/>
        <c:auto val="1"/>
        <c:lblAlgn val="ctr"/>
        <c:lblOffset val="100"/>
        <c:noMultiLvlLbl val="0"/>
      </c:catAx>
      <c:valAx>
        <c:axId val="106417152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064156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 b="1" i="0" baseline="0">
                <a:effectLst/>
              </a:rPr>
              <a:t>Средние показатели уровней удовлетворенности качеством условий осуществления образовательной деятельности в общеобразовательных организациях г. Нижневартовска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ДОП'!$B$6</c:f>
              <c:strCache>
                <c:ptCount val="1"/>
                <c:pt idx="0">
                  <c:v>1 полугодие 2020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ДОП'!$C$6:$G$6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ДОП'!$B$7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ДОП'!$C$7:$G$7</c:f>
              <c:numCache>
                <c:formatCode>0.0</c:formatCode>
                <c:ptCount val="5"/>
                <c:pt idx="0">
                  <c:v>84.030333333333317</c:v>
                </c:pt>
                <c:pt idx="1">
                  <c:v>83.686000000000007</c:v>
                </c:pt>
                <c:pt idx="2">
                  <c:v>77.181666666666658</c:v>
                </c:pt>
                <c:pt idx="3">
                  <c:v>75.718000000000004</c:v>
                </c:pt>
                <c:pt idx="4">
                  <c:v>76.033333333333317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81408"/>
        <c:axId val="116503680"/>
      </c:barChart>
      <c:catAx>
        <c:axId val="116481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6503680"/>
        <c:crosses val="autoZero"/>
        <c:auto val="1"/>
        <c:lblAlgn val="ctr"/>
        <c:lblOffset val="100"/>
        <c:noMultiLvlLbl val="0"/>
      </c:catAx>
      <c:valAx>
        <c:axId val="116503680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16481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ru-RU" sz="1000" b="1" i="0" baseline="0">
                <a:effectLst/>
              </a:rPr>
              <a:t>Средние показатели уровней удовлетворенности качеством условий осуществления образовательной деятельности в организациях дополнительного образования г. Нижневартовска</a:t>
            </a:r>
            <a:endParaRPr lang="ru-RU" sz="1000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'диаграммы ОО ДОУ ДОП'!$B$8</c:f>
              <c:strCache>
                <c:ptCount val="1"/>
                <c:pt idx="0">
                  <c:v>1 полугодие 2020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ДОП'!$C$8:$G$8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'диаграммы ОО ДОУ ДОП'!$B$9</c:f>
              <c:strCache>
                <c:ptCount val="1"/>
                <c:pt idx="0">
                  <c:v>2 полугодие 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ДОП'!$C$2:$G$3</c:f>
              <c:multiLvlStrCache>
                <c:ptCount val="5"/>
                <c:lvl>
                  <c:pt idx="0">
                    <c:v>1. Открытость и доступность информации об организации, осуществляющей образовательную деятельность (%)</c:v>
                  </c:pt>
                  <c:pt idx="1">
                    <c:v>2. Комфортность условий, в которых осуществляется образовательная деятельность (%)</c:v>
                  </c:pt>
                  <c:pt idx="2">
                    <c:v>3. Доступность образовательной деятельности для инвалидов (%)</c:v>
                  </c:pt>
                  <c:pt idx="3">
                    <c:v>4. Доброжелательность, вежливость работников организации (%)</c:v>
                  </c:pt>
                  <c:pt idx="4">
                    <c:v>5. Удовлетворенность условиями осуществления образовательной деятельности организаций (%)</c:v>
                  </c:pt>
                </c:lvl>
                <c:lvl>
                  <c:pt idx="0">
                    <c:v>Направления</c:v>
                  </c:pt>
                </c:lvl>
              </c:multiLvlStrCache>
            </c:multiLvlStrRef>
          </c:cat>
          <c:val>
            <c:numRef>
              <c:f>'диаграммы ОО ДОУ ДОП'!$C$9:$G$9</c:f>
              <c:numCache>
                <c:formatCode>0.0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34400"/>
        <c:axId val="117777152"/>
      </c:barChart>
      <c:catAx>
        <c:axId val="117734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7777152"/>
        <c:crosses val="autoZero"/>
        <c:auto val="1"/>
        <c:lblAlgn val="ctr"/>
        <c:lblOffset val="100"/>
        <c:noMultiLvlLbl val="0"/>
      </c:catAx>
      <c:valAx>
        <c:axId val="117777152"/>
        <c:scaling>
          <c:orientation val="minMax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117734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 b="1" i="0" baseline="0">
                <a:effectLst/>
              </a:rPr>
              <a:t>Средний показатель уровня удовлетворенности качеством условий осуществления образовательной деятельности в образовательных организациях  г. Нижневартовска</a:t>
            </a:r>
            <a:endParaRPr lang="ru-RU" sz="1200">
              <a:effectLst/>
            </a:endParaRPr>
          </a:p>
        </c:rich>
      </c:tx>
      <c:layout>
        <c:manualLayout>
          <c:xMode val="edge"/>
          <c:yMode val="edge"/>
          <c:x val="0.11553852703277989"/>
          <c:y val="5.48696607931647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866824866069822"/>
          <c:y val="0.2002300242973607"/>
          <c:w val="0.6362175960881602"/>
          <c:h val="0.760866350592117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'диаграммы ОО ДОУ ДОП'!$A$4:$B$9</c:f>
              <c:multiLvlStrCache>
                <c:ptCount val="6"/>
                <c:lvl>
                  <c:pt idx="0">
                    <c:v>1 полугодие 2020</c:v>
                  </c:pt>
                  <c:pt idx="1">
                    <c:v>2 полугодие 2020</c:v>
                  </c:pt>
                  <c:pt idx="2">
                    <c:v>1 полугодие 2020</c:v>
                  </c:pt>
                  <c:pt idx="3">
                    <c:v>2 полугодие 2020</c:v>
                  </c:pt>
                  <c:pt idx="4">
                    <c:v>1 полугодие 2020</c:v>
                  </c:pt>
                  <c:pt idx="5">
                    <c:v>2 полугодие 2020</c:v>
                  </c:pt>
                </c:lvl>
                <c:lvl>
                  <c:pt idx="0">
                    <c:v>Дошкольные образовательные организации</c:v>
                  </c:pt>
                  <c:pt idx="2">
                    <c:v>Общеобразовательные организации</c:v>
                  </c:pt>
                  <c:pt idx="4">
                    <c:v>Организации дополнительного образования</c:v>
                  </c:pt>
                </c:lvl>
              </c:multiLvlStrCache>
            </c:multiLvlStrRef>
          </c:cat>
          <c:val>
            <c:numRef>
              <c:f>'диаграммы ОО ДОУ ДОП'!$H$4:$H$9</c:f>
              <c:numCache>
                <c:formatCode>0.0</c:formatCode>
                <c:ptCount val="6"/>
                <c:pt idx="0">
                  <c:v>0</c:v>
                </c:pt>
                <c:pt idx="1">
                  <c:v>94.462263157894739</c:v>
                </c:pt>
                <c:pt idx="2">
                  <c:v>0</c:v>
                </c:pt>
                <c:pt idx="3">
                  <c:v>79.329866666666661</c:v>
                </c:pt>
                <c:pt idx="4">
                  <c:v>0</c:v>
                </c:pt>
                <c:pt idx="5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15936"/>
        <c:axId val="117825920"/>
      </c:barChart>
      <c:catAx>
        <c:axId val="117815936"/>
        <c:scaling>
          <c:orientation val="maxMin"/>
        </c:scaling>
        <c:delete val="0"/>
        <c:axPos val="l"/>
        <c:majorTickMark val="out"/>
        <c:minorTickMark val="none"/>
        <c:tickLblPos val="nextTo"/>
        <c:crossAx val="117825920"/>
        <c:crosses val="autoZero"/>
        <c:auto val="1"/>
        <c:lblAlgn val="ctr"/>
        <c:lblOffset val="100"/>
        <c:noMultiLvlLbl val="0"/>
      </c:catAx>
      <c:valAx>
        <c:axId val="117825920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117815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12</xdr:row>
      <xdr:rowOff>66676</xdr:rowOff>
    </xdr:from>
    <xdr:to>
      <xdr:col>18</xdr:col>
      <xdr:colOff>57150</xdr:colOff>
      <xdr:row>34</xdr:row>
      <xdr:rowOff>38100</xdr:rowOff>
    </xdr:to>
    <xdr:graphicFrame macro="">
      <xdr:nvGraphicFramePr>
        <xdr:cNvPr id="9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11</xdr:row>
      <xdr:rowOff>166687</xdr:rowOff>
    </xdr:from>
    <xdr:to>
      <xdr:col>4</xdr:col>
      <xdr:colOff>57150</xdr:colOff>
      <xdr:row>26</xdr:row>
      <xdr:rowOff>52387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27</xdr:row>
      <xdr:rowOff>100012</xdr:rowOff>
    </xdr:from>
    <xdr:to>
      <xdr:col>4</xdr:col>
      <xdr:colOff>95250</xdr:colOff>
      <xdr:row>41</xdr:row>
      <xdr:rowOff>176212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233362</xdr:colOff>
      <xdr:row>9</xdr:row>
      <xdr:rowOff>123824</xdr:rowOff>
    </xdr:from>
    <xdr:to>
      <xdr:col>4</xdr:col>
      <xdr:colOff>1619250</xdr:colOff>
      <xdr:row>33</xdr:row>
      <xdr:rowOff>57149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9</xdr:row>
      <xdr:rowOff>123825</xdr:rowOff>
    </xdr:from>
    <xdr:to>
      <xdr:col>12</xdr:col>
      <xdr:colOff>24375</xdr:colOff>
      <xdr:row>33</xdr:row>
      <xdr:rowOff>104775</xdr:rowOff>
    </xdr:to>
    <xdr:graphicFrame macro="">
      <xdr:nvGraphicFramePr>
        <xdr:cNvPr id="11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35</xdr:row>
      <xdr:rowOff>9525</xdr:rowOff>
    </xdr:from>
    <xdr:to>
      <xdr:col>4</xdr:col>
      <xdr:colOff>1643625</xdr:colOff>
      <xdr:row>58</xdr:row>
      <xdr:rowOff>180975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247650</xdr:colOff>
      <xdr:row>35</xdr:row>
      <xdr:rowOff>19050</xdr:rowOff>
    </xdr:from>
    <xdr:to>
      <xdr:col>11</xdr:col>
      <xdr:colOff>504826</xdr:colOff>
      <xdr:row>63</xdr:row>
      <xdr:rowOff>152403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trovaav\Desktop\&#1086;&#1090;&#1095;&#1077;&#1090;&#1099;%20&#1085;&#1089;&#1086;&#1082;&#1086;%20&#1079;&#1072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ОУ"/>
      <sheetName val="Лист3"/>
      <sheetName val="Лист4"/>
      <sheetName val="Лист5"/>
      <sheetName val="Лист6"/>
    </sheetNames>
    <sheetDataSet>
      <sheetData sheetId="0">
        <row r="3">
          <cell r="I3" t="str">
            <v>2019 год</v>
          </cell>
          <cell r="J3">
            <v>1556</v>
          </cell>
        </row>
        <row r="4">
          <cell r="I4" t="str">
            <v>2020 год</v>
          </cell>
          <cell r="J4">
            <v>1383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topLeftCell="A13" workbookViewId="0">
      <selection activeCell="N9" sqref="N9"/>
    </sheetView>
  </sheetViews>
  <sheetFormatPr defaultRowHeight="15" x14ac:dyDescent="0.25"/>
  <cols>
    <col min="1" max="1" width="44.7109375" style="31" customWidth="1"/>
    <col min="2" max="5" width="9.140625" style="31" customWidth="1"/>
    <col min="6" max="8" width="9.140625" style="31"/>
    <col min="9" max="9" width="9.140625" style="31" customWidth="1"/>
    <col min="10" max="10" width="11.5703125" style="31" bestFit="1" customWidth="1"/>
    <col min="11" max="16384" width="9.140625" style="31"/>
  </cols>
  <sheetData>
    <row r="1" spans="1:11" ht="54.75" customHeight="1" x14ac:dyDescent="0.25">
      <c r="A1" s="67" t="s">
        <v>103</v>
      </c>
      <c r="B1" s="67"/>
      <c r="C1" s="67"/>
      <c r="D1" s="67"/>
      <c r="E1" s="67"/>
      <c r="F1" s="67"/>
      <c r="G1" s="67"/>
      <c r="H1" s="67"/>
      <c r="I1" s="67"/>
    </row>
    <row r="2" spans="1:11" ht="15" customHeight="1" x14ac:dyDescent="0.25">
      <c r="A2" s="126" t="s">
        <v>109</v>
      </c>
      <c r="B2" s="127" t="s">
        <v>153</v>
      </c>
      <c r="C2" s="127"/>
      <c r="D2" s="127"/>
      <c r="E2" s="127"/>
      <c r="F2" s="127" t="s">
        <v>154</v>
      </c>
      <c r="G2" s="127"/>
      <c r="H2" s="127"/>
      <c r="I2" s="127"/>
    </row>
    <row r="3" spans="1:11" s="60" customFormat="1" x14ac:dyDescent="0.25">
      <c r="A3" s="66"/>
      <c r="B3" s="37" t="s">
        <v>112</v>
      </c>
      <c r="C3" s="34" t="s">
        <v>113</v>
      </c>
      <c r="D3" s="34" t="s">
        <v>114</v>
      </c>
      <c r="E3" s="38" t="s">
        <v>6</v>
      </c>
      <c r="F3" s="37" t="s">
        <v>112</v>
      </c>
      <c r="G3" s="34" t="s">
        <v>113</v>
      </c>
      <c r="H3" s="34" t="s">
        <v>114</v>
      </c>
      <c r="I3" s="38" t="s">
        <v>6</v>
      </c>
    </row>
    <row r="4" spans="1:11" ht="51.75" customHeight="1" x14ac:dyDescent="0.25">
      <c r="A4" s="35" t="s">
        <v>164</v>
      </c>
      <c r="B4" s="55">
        <f>ДОО!C42</f>
        <v>95.779487179487177</v>
      </c>
      <c r="C4" s="39">
        <f>ОУ!C36</f>
        <v>87.019393939393936</v>
      </c>
      <c r="D4" s="39">
        <f>ДОП!C5</f>
        <v>100</v>
      </c>
      <c r="E4" s="58">
        <f>AVERAGE(B4:D4)</f>
        <v>94.266293706293709</v>
      </c>
      <c r="F4" s="55">
        <f>ДОО!D42</f>
        <v>95.899210526315798</v>
      </c>
      <c r="G4" s="39">
        <f>ОУ!D36</f>
        <v>84.030333333333317</v>
      </c>
      <c r="H4" s="39">
        <f>ДОП!D5</f>
        <v>75</v>
      </c>
      <c r="I4" s="58">
        <f>AVERAGE(F4:H4)</f>
        <v>84.976514619883048</v>
      </c>
      <c r="J4" s="33"/>
    </row>
    <row r="5" spans="1:11" ht="60" x14ac:dyDescent="0.25">
      <c r="A5" s="35" t="s">
        <v>165</v>
      </c>
      <c r="B5" s="55">
        <f>ДОО!F42</f>
        <v>97.610256410256397</v>
      </c>
      <c r="C5" s="39">
        <f>ОУ!F36</f>
        <v>85.377878787878785</v>
      </c>
      <c r="D5" s="39">
        <f>ДОП!F5</f>
        <v>94.444999999999993</v>
      </c>
      <c r="E5" s="109">
        <f t="shared" ref="E5:E9" si="0">AVERAGE(B5:D5)</f>
        <v>92.477711732711725</v>
      </c>
      <c r="F5" s="55">
        <f>ДОО!G42</f>
        <v>95.703684210526333</v>
      </c>
      <c r="G5" s="39">
        <f>ОУ!G36</f>
        <v>83.686000000000007</v>
      </c>
      <c r="H5" s="39">
        <f>ДОП!G5</f>
        <v>75</v>
      </c>
      <c r="I5" s="58">
        <f t="shared" ref="I5:I9" si="1">AVERAGE(F5:H5)</f>
        <v>84.79656140350879</v>
      </c>
      <c r="J5" s="33"/>
    </row>
    <row r="6" spans="1:11" ht="75" x14ac:dyDescent="0.25">
      <c r="A6" s="35" t="s">
        <v>166</v>
      </c>
      <c r="B6" s="55">
        <f>ДОО!I42</f>
        <v>95.746153846153874</v>
      </c>
      <c r="C6" s="39">
        <f>ОУ!I36</f>
        <v>77.927575757575781</v>
      </c>
      <c r="D6" s="39">
        <f>ДОП!I5</f>
        <v>93.13</v>
      </c>
      <c r="E6" s="109">
        <f t="shared" si="0"/>
        <v>88.93457653457655</v>
      </c>
      <c r="F6" s="55">
        <f>ДОО!J42</f>
        <v>93.960789473684201</v>
      </c>
      <c r="G6" s="39">
        <f>ОУ!J36</f>
        <v>77.181666666666658</v>
      </c>
      <c r="H6" s="39">
        <f>ДОП!J5</f>
        <v>75</v>
      </c>
      <c r="I6" s="58">
        <f t="shared" si="1"/>
        <v>82.047485380116953</v>
      </c>
      <c r="J6" s="33"/>
    </row>
    <row r="7" spans="1:11" ht="90" x14ac:dyDescent="0.25">
      <c r="A7" s="35" t="s">
        <v>167</v>
      </c>
      <c r="B7" s="55">
        <f>ДОО!L42</f>
        <v>95.263333333333335</v>
      </c>
      <c r="C7" s="39">
        <f>ОУ!L36</f>
        <v>77.36696969696969</v>
      </c>
      <c r="D7" s="39">
        <f>ДОП!L5</f>
        <v>94.444999999999993</v>
      </c>
      <c r="E7" s="109">
        <f t="shared" si="0"/>
        <v>89.025101010101011</v>
      </c>
      <c r="F7" s="55">
        <f>ДОО!M42</f>
        <v>94.199736842105267</v>
      </c>
      <c r="G7" s="39">
        <f>ОУ!M36</f>
        <v>75.718000000000004</v>
      </c>
      <c r="H7" s="39">
        <f>ДОП!M5</f>
        <v>75</v>
      </c>
      <c r="I7" s="58">
        <f t="shared" si="1"/>
        <v>81.63924561403509</v>
      </c>
      <c r="J7" s="33"/>
    </row>
    <row r="8" spans="1:11" ht="90" x14ac:dyDescent="0.25">
      <c r="A8" s="35" t="s">
        <v>168</v>
      </c>
      <c r="B8" s="55">
        <f>ДОО!O42</f>
        <v>95.721282051282031</v>
      </c>
      <c r="C8" s="39">
        <f>ОУ!O36</f>
        <v>78.397575757575751</v>
      </c>
      <c r="D8" s="39">
        <f>ДОП!O5</f>
        <v>91.81</v>
      </c>
      <c r="E8" s="109">
        <f t="shared" si="0"/>
        <v>88.642952602952604</v>
      </c>
      <c r="F8" s="55">
        <f>ДОО!P42</f>
        <v>92.547894736842096</v>
      </c>
      <c r="G8" s="39">
        <f>ОУ!P36</f>
        <v>76.033333333333317</v>
      </c>
      <c r="H8" s="39">
        <f>ДОП!P5</f>
        <v>75</v>
      </c>
      <c r="I8" s="109">
        <f t="shared" si="1"/>
        <v>81.193742690058471</v>
      </c>
      <c r="J8" s="33"/>
    </row>
    <row r="9" spans="1:11" ht="60" x14ac:dyDescent="0.25">
      <c r="A9" s="106" t="s">
        <v>169</v>
      </c>
      <c r="B9" s="55">
        <f>ДОО!R42</f>
        <v>97.702564102564097</v>
      </c>
      <c r="C9" s="39">
        <f>ОУ!R36</f>
        <v>93.427272727272722</v>
      </c>
      <c r="D9" s="39">
        <f>ДОП!R5</f>
        <v>98.685000000000002</v>
      </c>
      <c r="E9" s="109">
        <f t="shared" si="0"/>
        <v>96.604945609945617</v>
      </c>
      <c r="F9" s="55">
        <f>ДОО!S42</f>
        <v>94.808157894736837</v>
      </c>
      <c r="G9" s="39">
        <f>ОУ!S36</f>
        <v>89.836333333333343</v>
      </c>
      <c r="H9" s="39">
        <f>ДОП!S5</f>
        <v>75</v>
      </c>
      <c r="I9" s="109">
        <f t="shared" si="1"/>
        <v>86.548163742690065</v>
      </c>
      <c r="J9" s="33"/>
    </row>
    <row r="10" spans="1:11" ht="60" x14ac:dyDescent="0.25">
      <c r="A10" s="36" t="s">
        <v>110</v>
      </c>
      <c r="B10" s="55">
        <f>ДОО!U42</f>
        <v>96.378632478632454</v>
      </c>
      <c r="C10" s="39">
        <f>ОУ!U36</f>
        <v>83.35491919191918</v>
      </c>
      <c r="D10" s="39">
        <f>ДОП!U5</f>
        <v>95.419166666666669</v>
      </c>
      <c r="E10" s="58">
        <f>AVERAGE(B10:D10)</f>
        <v>91.717572779072768</v>
      </c>
      <c r="F10" s="55">
        <f>ДОО!V42</f>
        <v>94.51991228070176</v>
      </c>
      <c r="G10" s="39">
        <f>ОУ!V36</f>
        <v>81.080944444444441</v>
      </c>
      <c r="H10" s="39">
        <f>ДОП!V5</f>
        <v>75</v>
      </c>
      <c r="I10" s="58">
        <f>AVERAGE(F10:H10)</f>
        <v>83.533618908382067</v>
      </c>
      <c r="J10" s="33"/>
      <c r="K10" s="33"/>
    </row>
    <row r="11" spans="1:11" ht="15.75" thickBot="1" x14ac:dyDescent="0.3">
      <c r="A11" s="35" t="s">
        <v>111</v>
      </c>
      <c r="B11" s="56">
        <f>ДОО!X42</f>
        <v>5226</v>
      </c>
      <c r="C11" s="57">
        <f>ОУ!X36</f>
        <v>4836</v>
      </c>
      <c r="D11" s="57">
        <f>ДОП!X5</f>
        <v>47</v>
      </c>
      <c r="E11" s="59">
        <f>SUM(B11:D11)</f>
        <v>10109</v>
      </c>
      <c r="F11" s="56">
        <f>ДОО!Y42</f>
        <v>5839</v>
      </c>
      <c r="G11" s="57">
        <f>ОУ!Y36</f>
        <v>5429</v>
      </c>
      <c r="H11" s="57">
        <f>ДОП!Y5</f>
        <v>15</v>
      </c>
      <c r="I11" s="59">
        <f>SUM(F11:H11)</f>
        <v>11283</v>
      </c>
      <c r="K11" s="64"/>
    </row>
    <row r="13" spans="1:11" x14ac:dyDescent="0.25">
      <c r="B13" s="33"/>
      <c r="C13" s="33"/>
      <c r="D13" s="33"/>
      <c r="E13" s="33"/>
      <c r="H13" s="64"/>
    </row>
    <row r="14" spans="1:11" x14ac:dyDescent="0.25">
      <c r="B14" s="33"/>
      <c r="C14" s="33"/>
      <c r="D14" s="33"/>
      <c r="E14" s="33"/>
      <c r="F14" s="32"/>
    </row>
    <row r="15" spans="1:11" x14ac:dyDescent="0.25">
      <c r="B15" s="33"/>
    </row>
    <row r="16" spans="1:11" x14ac:dyDescent="0.25">
      <c r="B16" s="33"/>
      <c r="C16" s="33"/>
      <c r="D16" s="33"/>
      <c r="E16" s="33"/>
      <c r="F16" s="33"/>
    </row>
    <row r="17" spans="2:5" x14ac:dyDescent="0.25">
      <c r="B17" s="33"/>
      <c r="C17" s="33"/>
      <c r="D17" s="33"/>
      <c r="E17" s="33"/>
    </row>
    <row r="18" spans="2:5" x14ac:dyDescent="0.25">
      <c r="B18" s="33"/>
      <c r="C18" s="33"/>
      <c r="D18" s="33"/>
      <c r="E18" s="33"/>
    </row>
    <row r="19" spans="2:5" x14ac:dyDescent="0.25">
      <c r="B19" s="33"/>
      <c r="C19" s="33"/>
      <c r="D19" s="33"/>
      <c r="E19" s="33"/>
    </row>
    <row r="20" spans="2:5" x14ac:dyDescent="0.25">
      <c r="B20" s="33"/>
      <c r="C20" s="33"/>
      <c r="D20" s="33"/>
      <c r="E20" s="33"/>
    </row>
    <row r="21" spans="2:5" x14ac:dyDescent="0.25">
      <c r="C21" s="33"/>
      <c r="D21" s="33"/>
      <c r="E21" s="33"/>
    </row>
    <row r="85" spans="1:1" ht="30" x14ac:dyDescent="0.25">
      <c r="A85" s="65" t="s">
        <v>148</v>
      </c>
    </row>
    <row r="86" spans="1:1" x14ac:dyDescent="0.25">
      <c r="A86" s="65" t="s">
        <v>149</v>
      </c>
    </row>
    <row r="87" spans="1:1" ht="30" x14ac:dyDescent="0.25">
      <c r="A87" s="65" t="s">
        <v>150</v>
      </c>
    </row>
  </sheetData>
  <mergeCells count="4">
    <mergeCell ref="F2:I2"/>
    <mergeCell ref="A2:A3"/>
    <mergeCell ref="B2:E2"/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="85" zoomScaleNormal="85" workbookViewId="0">
      <pane xSplit="2" ySplit="2" topLeftCell="L30" activePane="bottomRight" state="frozen"/>
      <selection pane="topRight" activeCell="C1" sqref="C1"/>
      <selection pane="bottomLeft" activeCell="A3" sqref="A3"/>
      <selection pane="bottomRight" activeCell="W42" sqref="W42"/>
    </sheetView>
  </sheetViews>
  <sheetFormatPr defaultRowHeight="15" x14ac:dyDescent="0.25"/>
  <cols>
    <col min="1" max="1" width="6.28515625" style="3" customWidth="1"/>
    <col min="2" max="2" width="26.140625" style="45" customWidth="1"/>
    <col min="3" max="16" width="18.28515625" style="30" customWidth="1"/>
    <col min="17" max="17" width="19.28515625" style="30" customWidth="1"/>
    <col min="18" max="18" width="14.28515625" customWidth="1"/>
    <col min="19" max="19" width="13.140625" customWidth="1"/>
    <col min="20" max="20" width="17.5703125" customWidth="1"/>
    <col min="21" max="26" width="18.28515625" style="30" customWidth="1"/>
    <col min="27" max="16384" width="9.140625" style="30"/>
  </cols>
  <sheetData>
    <row r="1" spans="1:26" ht="50.25" customHeight="1" x14ac:dyDescent="0.25">
      <c r="A1" s="111" t="s">
        <v>117</v>
      </c>
      <c r="B1" s="111" t="s">
        <v>0</v>
      </c>
      <c r="C1" s="112" t="s">
        <v>152</v>
      </c>
      <c r="D1" s="112"/>
      <c r="E1" s="112"/>
      <c r="F1" s="112" t="s">
        <v>156</v>
      </c>
      <c r="G1" s="112"/>
      <c r="H1" s="112"/>
      <c r="I1" s="112" t="s">
        <v>157</v>
      </c>
      <c r="J1" s="112"/>
      <c r="K1" s="112"/>
      <c r="L1" s="112" t="s">
        <v>158</v>
      </c>
      <c r="M1" s="112"/>
      <c r="N1" s="112"/>
      <c r="O1" s="112" t="s">
        <v>159</v>
      </c>
      <c r="P1" s="112"/>
      <c r="Q1" s="112"/>
      <c r="R1" s="112" t="s">
        <v>160</v>
      </c>
      <c r="S1" s="112"/>
      <c r="T1" s="112"/>
      <c r="U1" s="112" t="s">
        <v>161</v>
      </c>
      <c r="V1" s="112"/>
      <c r="W1" s="112"/>
      <c r="X1" s="112" t="s">
        <v>118</v>
      </c>
      <c r="Y1" s="112"/>
      <c r="Z1" s="112"/>
    </row>
    <row r="2" spans="1:26" ht="22.5" customHeight="1" x14ac:dyDescent="0.25">
      <c r="A2" s="111"/>
      <c r="B2" s="111"/>
      <c r="C2" s="105" t="s">
        <v>153</v>
      </c>
      <c r="D2" s="105" t="s">
        <v>154</v>
      </c>
      <c r="E2" s="105" t="s">
        <v>119</v>
      </c>
      <c r="F2" s="105" t="s">
        <v>153</v>
      </c>
      <c r="G2" s="105" t="s">
        <v>154</v>
      </c>
      <c r="H2" s="105" t="s">
        <v>119</v>
      </c>
      <c r="I2" s="105" t="s">
        <v>153</v>
      </c>
      <c r="J2" s="105" t="s">
        <v>154</v>
      </c>
      <c r="K2" s="105" t="s">
        <v>119</v>
      </c>
      <c r="L2" s="105" t="s">
        <v>153</v>
      </c>
      <c r="M2" s="105" t="s">
        <v>154</v>
      </c>
      <c r="N2" s="105" t="s">
        <v>119</v>
      </c>
      <c r="O2" s="105" t="s">
        <v>153</v>
      </c>
      <c r="P2" s="105" t="s">
        <v>154</v>
      </c>
      <c r="Q2" s="105" t="s">
        <v>119</v>
      </c>
      <c r="R2" s="105" t="s">
        <v>153</v>
      </c>
      <c r="S2" s="105" t="s">
        <v>154</v>
      </c>
      <c r="T2" s="105" t="s">
        <v>119</v>
      </c>
      <c r="U2" s="105" t="s">
        <v>153</v>
      </c>
      <c r="V2" s="105" t="s">
        <v>154</v>
      </c>
      <c r="W2" s="105" t="s">
        <v>119</v>
      </c>
      <c r="X2" s="105" t="s">
        <v>153</v>
      </c>
      <c r="Y2" s="105" t="s">
        <v>154</v>
      </c>
      <c r="Z2" s="105" t="s">
        <v>119</v>
      </c>
    </row>
    <row r="3" spans="1:26" ht="34.5" customHeight="1" x14ac:dyDescent="0.25">
      <c r="A3" s="107">
        <v>1</v>
      </c>
      <c r="B3" s="113" t="s">
        <v>120</v>
      </c>
      <c r="C3" s="108">
        <v>99.44</v>
      </c>
      <c r="D3" s="108">
        <v>99.56</v>
      </c>
      <c r="E3" s="108" t="e">
        <f>D3-#REF!</f>
        <v>#REF!</v>
      </c>
      <c r="F3" s="108">
        <v>99.44</v>
      </c>
      <c r="G3" s="108">
        <v>99.78</v>
      </c>
      <c r="H3" s="108">
        <f>G3-F3</f>
        <v>0.34000000000000341</v>
      </c>
      <c r="I3" s="108">
        <v>97.78</v>
      </c>
      <c r="J3" s="108">
        <v>99.56</v>
      </c>
      <c r="K3" s="108">
        <f>J3-I3</f>
        <v>1.7800000000000011</v>
      </c>
      <c r="L3" s="108">
        <v>97.78</v>
      </c>
      <c r="M3" s="108">
        <v>99.56</v>
      </c>
      <c r="N3" s="108">
        <f>M3-L3</f>
        <v>1.7800000000000011</v>
      </c>
      <c r="O3" s="108">
        <v>98.33</v>
      </c>
      <c r="P3" s="108">
        <v>99.56</v>
      </c>
      <c r="Q3" s="108">
        <f>P3-O3</f>
        <v>1.230000000000004</v>
      </c>
      <c r="R3" s="108">
        <v>96.67</v>
      </c>
      <c r="S3" s="108">
        <v>98.68</v>
      </c>
      <c r="T3" s="108">
        <f>S3-R3</f>
        <v>2.0100000000000051</v>
      </c>
      <c r="U3" s="108">
        <f>AVERAGE(R3,O3,L3,I3,F3,C2)</f>
        <v>97.999999999999986</v>
      </c>
      <c r="V3" s="108">
        <f>AVERAGE(S3,P3,M3,J3,G3,D3)</f>
        <v>99.45</v>
      </c>
      <c r="W3" s="108">
        <f>V3-U3</f>
        <v>1.4500000000000171</v>
      </c>
      <c r="X3" s="114">
        <v>180</v>
      </c>
      <c r="Y3" s="114">
        <v>453</v>
      </c>
      <c r="Z3" s="114">
        <f>Y3-X3</f>
        <v>273</v>
      </c>
    </row>
    <row r="4" spans="1:26" ht="33.950000000000003" customHeight="1" x14ac:dyDescent="0.25">
      <c r="A4" s="107">
        <v>2</v>
      </c>
      <c r="B4" s="113" t="s">
        <v>121</v>
      </c>
      <c r="C4" s="108">
        <v>72.22</v>
      </c>
      <c r="D4" s="108">
        <v>96.53</v>
      </c>
      <c r="E4" s="108">
        <f>D4-C3</f>
        <v>-2.9099999999999966</v>
      </c>
      <c r="F4" s="108">
        <v>84.13</v>
      </c>
      <c r="G4" s="108">
        <v>97.45</v>
      </c>
      <c r="H4" s="108">
        <f t="shared" ref="H4:H41" si="0">G4-F4</f>
        <v>13.320000000000007</v>
      </c>
      <c r="I4" s="108">
        <v>70.64</v>
      </c>
      <c r="J4" s="108">
        <v>94.210000000000008</v>
      </c>
      <c r="K4" s="108">
        <f t="shared" ref="K4:K42" si="1">J4-I4</f>
        <v>23.570000000000007</v>
      </c>
      <c r="L4" s="108">
        <v>73.81</v>
      </c>
      <c r="M4" s="108">
        <v>93.52</v>
      </c>
      <c r="N4" s="108">
        <f t="shared" ref="N4:N42" si="2">M4-L4</f>
        <v>19.709999999999994</v>
      </c>
      <c r="O4" s="108">
        <v>73.81</v>
      </c>
      <c r="P4" s="108">
        <v>93.98</v>
      </c>
      <c r="Q4" s="108">
        <f t="shared" ref="Q4:Q42" si="3">P4-O4</f>
        <v>20.170000000000002</v>
      </c>
      <c r="R4" s="108">
        <v>85.71</v>
      </c>
      <c r="S4" s="108">
        <v>97.22</v>
      </c>
      <c r="T4" s="108">
        <f t="shared" ref="T4:T41" si="4">S4-R4</f>
        <v>11.510000000000005</v>
      </c>
      <c r="U4" s="108">
        <f>AVERAGE(R4,O4,L4,I4,F4,C3)</f>
        <v>81.256666666666661</v>
      </c>
      <c r="V4" s="108">
        <f t="shared" ref="V4:V41" si="5">AVERAGE(S4,P4,M4,J4,G4,D4)</f>
        <v>95.484999999999999</v>
      </c>
      <c r="W4" s="108">
        <f t="shared" ref="W4:W42" si="6">V4-U4</f>
        <v>14.228333333333339</v>
      </c>
      <c r="X4" s="114">
        <v>126</v>
      </c>
      <c r="Y4" s="114">
        <v>432</v>
      </c>
      <c r="Z4" s="114">
        <f t="shared" ref="Z4:Z42" si="7">Y4-X4</f>
        <v>306</v>
      </c>
    </row>
    <row r="5" spans="1:26" ht="33.950000000000003" customHeight="1" x14ac:dyDescent="0.25">
      <c r="A5" s="107">
        <v>3</v>
      </c>
      <c r="B5" s="113" t="s">
        <v>64</v>
      </c>
      <c r="C5" s="108">
        <v>100</v>
      </c>
      <c r="D5" s="108">
        <v>99.01</v>
      </c>
      <c r="E5" s="108">
        <f>D5-C4</f>
        <v>26.790000000000006</v>
      </c>
      <c r="F5" s="108">
        <v>100</v>
      </c>
      <c r="G5" s="108">
        <v>99.01</v>
      </c>
      <c r="H5" s="108">
        <f t="shared" si="0"/>
        <v>-0.98999999999999488</v>
      </c>
      <c r="I5" s="108">
        <v>100</v>
      </c>
      <c r="J5" s="108">
        <v>99.01</v>
      </c>
      <c r="K5" s="108">
        <f t="shared" si="1"/>
        <v>-0.98999999999999488</v>
      </c>
      <c r="L5" s="108">
        <v>100</v>
      </c>
      <c r="M5" s="108">
        <v>99.01</v>
      </c>
      <c r="N5" s="108">
        <f t="shared" si="2"/>
        <v>-0.98999999999999488</v>
      </c>
      <c r="O5" s="108">
        <v>100</v>
      </c>
      <c r="P5" s="108">
        <v>98.02000000000001</v>
      </c>
      <c r="Q5" s="108">
        <f t="shared" si="3"/>
        <v>-1.9799999999999898</v>
      </c>
      <c r="R5" s="108">
        <v>99.15</v>
      </c>
      <c r="S5" s="108">
        <v>100</v>
      </c>
      <c r="T5" s="108">
        <f t="shared" si="4"/>
        <v>0.84999999999999432</v>
      </c>
      <c r="U5" s="108">
        <f>AVERAGE(R5,O5,L5,I5,F5,C4)</f>
        <v>95.228333333333339</v>
      </c>
      <c r="V5" s="108">
        <f t="shared" si="5"/>
        <v>99.01</v>
      </c>
      <c r="W5" s="108">
        <f t="shared" si="6"/>
        <v>3.7816666666666663</v>
      </c>
      <c r="X5" s="114">
        <v>117</v>
      </c>
      <c r="Y5" s="114">
        <v>101</v>
      </c>
      <c r="Z5" s="114">
        <f t="shared" si="7"/>
        <v>-16</v>
      </c>
    </row>
    <row r="6" spans="1:26" ht="33.950000000000003" customHeight="1" x14ac:dyDescent="0.25">
      <c r="A6" s="107">
        <v>4</v>
      </c>
      <c r="B6" s="113" t="s">
        <v>66</v>
      </c>
      <c r="C6" s="108">
        <v>98.5</v>
      </c>
      <c r="D6" s="108">
        <v>100</v>
      </c>
      <c r="E6" s="108">
        <f>D6-C5</f>
        <v>0</v>
      </c>
      <c r="F6" s="108">
        <v>99.25</v>
      </c>
      <c r="G6" s="108">
        <v>100</v>
      </c>
      <c r="H6" s="108">
        <f t="shared" si="0"/>
        <v>0.75</v>
      </c>
      <c r="I6" s="108">
        <v>97.75</v>
      </c>
      <c r="J6" s="108">
        <v>100</v>
      </c>
      <c r="K6" s="108">
        <f t="shared" si="1"/>
        <v>2.25</v>
      </c>
      <c r="L6" s="108">
        <v>97.74</v>
      </c>
      <c r="M6" s="108">
        <v>100</v>
      </c>
      <c r="N6" s="108">
        <f t="shared" si="2"/>
        <v>2.2600000000000051</v>
      </c>
      <c r="O6" s="108">
        <v>98.5</v>
      </c>
      <c r="P6" s="108">
        <v>100</v>
      </c>
      <c r="Q6" s="108">
        <f t="shared" si="3"/>
        <v>1.5</v>
      </c>
      <c r="R6" s="108">
        <v>99.25</v>
      </c>
      <c r="S6" s="108">
        <v>100</v>
      </c>
      <c r="T6" s="108">
        <f t="shared" si="4"/>
        <v>0.75</v>
      </c>
      <c r="U6" s="108">
        <f>AVERAGE(R6,O6,L6,I6,F6,C5)</f>
        <v>98.748333333333335</v>
      </c>
      <c r="V6" s="108">
        <f t="shared" si="5"/>
        <v>100</v>
      </c>
      <c r="W6" s="108">
        <f t="shared" si="6"/>
        <v>1.2516666666666652</v>
      </c>
      <c r="X6" s="114">
        <v>133</v>
      </c>
      <c r="Y6" s="114">
        <v>1</v>
      </c>
      <c r="Z6" s="114">
        <f t="shared" si="7"/>
        <v>-132</v>
      </c>
    </row>
    <row r="7" spans="1:26" ht="33.950000000000003" customHeight="1" x14ac:dyDescent="0.25">
      <c r="A7" s="107">
        <v>5</v>
      </c>
      <c r="B7" s="113" t="s">
        <v>67</v>
      </c>
      <c r="C7" s="108">
        <v>80.5</v>
      </c>
      <c r="D7" s="108">
        <v>98.33</v>
      </c>
      <c r="E7" s="108">
        <f>D7-C6</f>
        <v>-0.17000000000000171</v>
      </c>
      <c r="F7" s="108">
        <v>85.37</v>
      </c>
      <c r="G7" s="108">
        <v>98.33</v>
      </c>
      <c r="H7" s="108">
        <f t="shared" si="0"/>
        <v>12.959999999999994</v>
      </c>
      <c r="I7" s="108">
        <v>73.17</v>
      </c>
      <c r="J7" s="108">
        <v>98.34</v>
      </c>
      <c r="K7" s="108">
        <f t="shared" si="1"/>
        <v>25.17</v>
      </c>
      <c r="L7" s="108">
        <v>70.739999999999995</v>
      </c>
      <c r="M7" s="108">
        <v>98.34</v>
      </c>
      <c r="N7" s="108">
        <f t="shared" si="2"/>
        <v>27.600000000000009</v>
      </c>
      <c r="O7" s="108">
        <v>70.739999999999995</v>
      </c>
      <c r="P7" s="108">
        <v>98.33</v>
      </c>
      <c r="Q7" s="108">
        <f t="shared" si="3"/>
        <v>27.590000000000003</v>
      </c>
      <c r="R7" s="108">
        <v>90.24</v>
      </c>
      <c r="S7" s="108">
        <v>95</v>
      </c>
      <c r="T7" s="108">
        <f t="shared" si="4"/>
        <v>4.7600000000000051</v>
      </c>
      <c r="U7" s="108">
        <f>AVERAGE(R7,O7,L7,I7,F7,C6)</f>
        <v>81.459999999999994</v>
      </c>
      <c r="V7" s="108">
        <f t="shared" si="5"/>
        <v>97.778333333333322</v>
      </c>
      <c r="W7" s="108">
        <f t="shared" si="6"/>
        <v>16.318333333333328</v>
      </c>
      <c r="X7" s="114">
        <v>41</v>
      </c>
      <c r="Y7" s="114">
        <v>60</v>
      </c>
      <c r="Z7" s="114">
        <f t="shared" si="7"/>
        <v>19</v>
      </c>
    </row>
    <row r="8" spans="1:26" ht="33.950000000000003" customHeight="1" x14ac:dyDescent="0.25">
      <c r="A8" s="107">
        <v>6</v>
      </c>
      <c r="B8" s="113" t="s">
        <v>122</v>
      </c>
      <c r="C8" s="108">
        <v>99.04</v>
      </c>
      <c r="D8" s="108">
        <v>99.65</v>
      </c>
      <c r="E8" s="108">
        <f t="shared" ref="E4:E41" si="8">D8-C8</f>
        <v>0.60999999999999943</v>
      </c>
      <c r="F8" s="108">
        <v>99.04</v>
      </c>
      <c r="G8" s="108">
        <v>99.65</v>
      </c>
      <c r="H8" s="108">
        <f t="shared" si="0"/>
        <v>0.60999999999999943</v>
      </c>
      <c r="I8" s="108">
        <v>98.08</v>
      </c>
      <c r="J8" s="108">
        <v>99.64</v>
      </c>
      <c r="K8" s="108">
        <f t="shared" si="1"/>
        <v>1.5600000000000023</v>
      </c>
      <c r="L8" s="108">
        <v>98.08</v>
      </c>
      <c r="M8" s="108">
        <v>99.64</v>
      </c>
      <c r="N8" s="108">
        <f t="shared" si="2"/>
        <v>1.5600000000000023</v>
      </c>
      <c r="O8" s="108">
        <v>98.08</v>
      </c>
      <c r="P8" s="108">
        <v>99.65</v>
      </c>
      <c r="Q8" s="108">
        <f t="shared" si="3"/>
        <v>1.5700000000000074</v>
      </c>
      <c r="R8" s="108">
        <v>100</v>
      </c>
      <c r="S8" s="108">
        <v>98.94</v>
      </c>
      <c r="T8" s="108">
        <f t="shared" si="4"/>
        <v>-1.0600000000000023</v>
      </c>
      <c r="U8" s="108">
        <f t="shared" ref="U4:U41" si="9">AVERAGE(R8,O8,L8,I8,F8,C8)</f>
        <v>98.719999999999985</v>
      </c>
      <c r="V8" s="108">
        <f t="shared" si="5"/>
        <v>99.528333333333322</v>
      </c>
      <c r="W8" s="108">
        <f t="shared" si="6"/>
        <v>0.80833333333333712</v>
      </c>
      <c r="X8" s="114">
        <v>104</v>
      </c>
      <c r="Y8" s="114">
        <v>282</v>
      </c>
      <c r="Z8" s="114">
        <f t="shared" si="7"/>
        <v>178</v>
      </c>
    </row>
    <row r="9" spans="1:26" ht="33.950000000000003" customHeight="1" x14ac:dyDescent="0.25">
      <c r="A9" s="107">
        <v>7</v>
      </c>
      <c r="B9" s="113" t="s">
        <v>123</v>
      </c>
      <c r="C9" s="108">
        <v>87.16</v>
      </c>
      <c r="D9" s="108">
        <v>88.89</v>
      </c>
      <c r="E9" s="108">
        <f t="shared" si="8"/>
        <v>1.730000000000004</v>
      </c>
      <c r="F9" s="108">
        <v>88.51</v>
      </c>
      <c r="G9" s="108">
        <v>88.89</v>
      </c>
      <c r="H9" s="108">
        <f t="shared" si="0"/>
        <v>0.37999999999999545</v>
      </c>
      <c r="I9" s="108">
        <v>89.87</v>
      </c>
      <c r="J9" s="108">
        <v>77.77</v>
      </c>
      <c r="K9" s="108">
        <f t="shared" si="1"/>
        <v>-12.100000000000009</v>
      </c>
      <c r="L9" s="108">
        <v>88.52</v>
      </c>
      <c r="M9" s="108">
        <v>77.77</v>
      </c>
      <c r="N9" s="108">
        <f t="shared" si="2"/>
        <v>-10.75</v>
      </c>
      <c r="O9" s="108">
        <v>91.9</v>
      </c>
      <c r="P9" s="108">
        <v>81.48</v>
      </c>
      <c r="Q9" s="108">
        <f t="shared" si="3"/>
        <v>-10.420000000000002</v>
      </c>
      <c r="R9" s="108">
        <v>97.97</v>
      </c>
      <c r="S9" s="108">
        <v>100</v>
      </c>
      <c r="T9" s="108">
        <f t="shared" si="4"/>
        <v>2.0300000000000011</v>
      </c>
      <c r="U9" s="108">
        <f t="shared" si="9"/>
        <v>90.654999999999987</v>
      </c>
      <c r="V9" s="108">
        <f t="shared" si="5"/>
        <v>85.8</v>
      </c>
      <c r="W9" s="108">
        <f t="shared" si="6"/>
        <v>-4.8549999999999898</v>
      </c>
      <c r="X9" s="114">
        <v>148</v>
      </c>
      <c r="Y9" s="114">
        <v>27</v>
      </c>
      <c r="Z9" s="114">
        <f t="shared" si="7"/>
        <v>-121</v>
      </c>
    </row>
    <row r="10" spans="1:26" ht="33.950000000000003" customHeight="1" x14ac:dyDescent="0.25">
      <c r="A10" s="107">
        <v>8</v>
      </c>
      <c r="B10" s="113" t="s">
        <v>124</v>
      </c>
      <c r="C10" s="108">
        <v>100</v>
      </c>
      <c r="D10" s="108">
        <v>98.24</v>
      </c>
      <c r="E10" s="108">
        <f t="shared" si="8"/>
        <v>-1.7600000000000051</v>
      </c>
      <c r="F10" s="108">
        <v>100</v>
      </c>
      <c r="G10" s="108">
        <v>97.65</v>
      </c>
      <c r="H10" s="108">
        <f t="shared" si="0"/>
        <v>-2.3499999999999943</v>
      </c>
      <c r="I10" s="108">
        <v>100</v>
      </c>
      <c r="J10" s="108">
        <v>98.240000000000009</v>
      </c>
      <c r="K10" s="108">
        <f t="shared" si="1"/>
        <v>-1.7599999999999909</v>
      </c>
      <c r="L10" s="108">
        <v>100</v>
      </c>
      <c r="M10" s="108">
        <v>98.24</v>
      </c>
      <c r="N10" s="108">
        <f t="shared" si="2"/>
        <v>-1.7600000000000051</v>
      </c>
      <c r="O10" s="108">
        <v>100</v>
      </c>
      <c r="P10" s="108">
        <v>98.82</v>
      </c>
      <c r="Q10" s="108">
        <f t="shared" si="3"/>
        <v>-1.1800000000000068</v>
      </c>
      <c r="R10" s="108">
        <v>100</v>
      </c>
      <c r="S10" s="108">
        <v>98.82</v>
      </c>
      <c r="T10" s="108">
        <f t="shared" si="4"/>
        <v>-1.1800000000000068</v>
      </c>
      <c r="U10" s="108">
        <f t="shared" si="9"/>
        <v>100</v>
      </c>
      <c r="V10" s="108">
        <f t="shared" si="5"/>
        <v>98.334999999999994</v>
      </c>
      <c r="W10" s="108">
        <f t="shared" si="6"/>
        <v>-1.6650000000000063</v>
      </c>
      <c r="X10" s="114">
        <v>184</v>
      </c>
      <c r="Y10" s="114">
        <v>170</v>
      </c>
      <c r="Z10" s="114">
        <f t="shared" si="7"/>
        <v>-14</v>
      </c>
    </row>
    <row r="11" spans="1:26" ht="33.950000000000003" customHeight="1" x14ac:dyDescent="0.25">
      <c r="A11" s="107">
        <v>9</v>
      </c>
      <c r="B11" s="113" t="s">
        <v>125</v>
      </c>
      <c r="C11" s="108">
        <v>100</v>
      </c>
      <c r="D11" s="108">
        <v>100</v>
      </c>
      <c r="E11" s="108">
        <f t="shared" si="8"/>
        <v>0</v>
      </c>
      <c r="F11" s="108">
        <v>100</v>
      </c>
      <c r="G11" s="108">
        <v>99.33</v>
      </c>
      <c r="H11" s="108">
        <f t="shared" si="0"/>
        <v>-0.67000000000000171</v>
      </c>
      <c r="I11" s="108">
        <v>99.68</v>
      </c>
      <c r="J11" s="108">
        <v>97.99</v>
      </c>
      <c r="K11" s="108">
        <f t="shared" si="1"/>
        <v>-1.6900000000000119</v>
      </c>
      <c r="L11" s="108">
        <v>99.68</v>
      </c>
      <c r="M11" s="108">
        <v>97.99</v>
      </c>
      <c r="N11" s="108">
        <f t="shared" si="2"/>
        <v>-1.6900000000000119</v>
      </c>
      <c r="O11" s="108">
        <v>99.68</v>
      </c>
      <c r="P11" s="108">
        <v>97.990000000000009</v>
      </c>
      <c r="Q11" s="108">
        <f t="shared" si="3"/>
        <v>-1.6899999999999977</v>
      </c>
      <c r="R11" s="108">
        <v>98.07</v>
      </c>
      <c r="S11" s="108">
        <v>100</v>
      </c>
      <c r="T11" s="108">
        <f t="shared" si="4"/>
        <v>1.9300000000000068</v>
      </c>
      <c r="U11" s="108">
        <f t="shared" si="9"/>
        <v>99.518333333333331</v>
      </c>
      <c r="V11" s="108">
        <f t="shared" si="5"/>
        <v>98.883333333333326</v>
      </c>
      <c r="W11" s="108">
        <f t="shared" si="6"/>
        <v>-0.63500000000000512</v>
      </c>
      <c r="X11" s="114">
        <v>311</v>
      </c>
      <c r="Y11" s="114">
        <v>149</v>
      </c>
      <c r="Z11" s="114">
        <f t="shared" si="7"/>
        <v>-162</v>
      </c>
    </row>
    <row r="12" spans="1:26" ht="33.950000000000003" customHeight="1" x14ac:dyDescent="0.25">
      <c r="A12" s="107">
        <v>10</v>
      </c>
      <c r="B12" s="113" t="s">
        <v>126</v>
      </c>
      <c r="C12" s="108">
        <v>97.66</v>
      </c>
      <c r="D12" s="108">
        <v>98.8</v>
      </c>
      <c r="E12" s="108">
        <f t="shared" si="8"/>
        <v>1.1400000000000006</v>
      </c>
      <c r="F12" s="108">
        <v>98.44</v>
      </c>
      <c r="G12" s="108">
        <v>98.8</v>
      </c>
      <c r="H12" s="108">
        <f t="shared" si="0"/>
        <v>0.35999999999999943</v>
      </c>
      <c r="I12" s="108">
        <v>97.65</v>
      </c>
      <c r="J12" s="108">
        <v>99.399999999999991</v>
      </c>
      <c r="K12" s="108">
        <f t="shared" si="1"/>
        <v>1.7499999999999858</v>
      </c>
      <c r="L12" s="108">
        <v>97.65</v>
      </c>
      <c r="M12" s="108">
        <v>100</v>
      </c>
      <c r="N12" s="108">
        <f t="shared" si="2"/>
        <v>2.3499999999999943</v>
      </c>
      <c r="O12" s="108">
        <v>97.65</v>
      </c>
      <c r="P12" s="108">
        <v>99.399999999999991</v>
      </c>
      <c r="Q12" s="108">
        <f t="shared" si="3"/>
        <v>1.7499999999999858</v>
      </c>
      <c r="R12" s="108">
        <v>98.44</v>
      </c>
      <c r="S12" s="108">
        <v>99.4</v>
      </c>
      <c r="T12" s="108">
        <f t="shared" si="4"/>
        <v>0.96000000000000796</v>
      </c>
      <c r="U12" s="108">
        <f t="shared" si="9"/>
        <v>97.915000000000006</v>
      </c>
      <c r="V12" s="108">
        <f t="shared" si="5"/>
        <v>99.3</v>
      </c>
      <c r="W12" s="108">
        <f t="shared" si="6"/>
        <v>1.3849999999999909</v>
      </c>
      <c r="X12" s="114">
        <v>128</v>
      </c>
      <c r="Y12" s="114">
        <v>166</v>
      </c>
      <c r="Z12" s="114">
        <f t="shared" si="7"/>
        <v>38</v>
      </c>
    </row>
    <row r="13" spans="1:26" ht="33.950000000000003" customHeight="1" x14ac:dyDescent="0.25">
      <c r="A13" s="107">
        <v>11</v>
      </c>
      <c r="B13" s="113" t="s">
        <v>58</v>
      </c>
      <c r="C13" s="108">
        <v>87.8</v>
      </c>
      <c r="D13" s="108">
        <v>93.33</v>
      </c>
      <c r="E13" s="108">
        <f t="shared" si="8"/>
        <v>5.5300000000000011</v>
      </c>
      <c r="F13" s="108">
        <v>91.46</v>
      </c>
      <c r="G13" s="108">
        <v>97.78</v>
      </c>
      <c r="H13" s="108">
        <f t="shared" si="0"/>
        <v>6.3200000000000074</v>
      </c>
      <c r="I13" s="108">
        <v>87.81</v>
      </c>
      <c r="J13" s="108">
        <v>93.34</v>
      </c>
      <c r="K13" s="108">
        <f t="shared" si="1"/>
        <v>5.5300000000000011</v>
      </c>
      <c r="L13" s="108">
        <v>86.58</v>
      </c>
      <c r="M13" s="108">
        <v>91.12</v>
      </c>
      <c r="N13" s="108">
        <f t="shared" si="2"/>
        <v>4.5400000000000063</v>
      </c>
      <c r="O13" s="108">
        <v>86.58</v>
      </c>
      <c r="P13" s="108">
        <v>93.34</v>
      </c>
      <c r="Q13" s="108">
        <f t="shared" si="3"/>
        <v>6.7600000000000051</v>
      </c>
      <c r="R13" s="108">
        <v>98.78</v>
      </c>
      <c r="S13" s="108">
        <v>100</v>
      </c>
      <c r="T13" s="108">
        <f t="shared" si="4"/>
        <v>1.2199999999999989</v>
      </c>
      <c r="U13" s="108">
        <f t="shared" si="9"/>
        <v>89.834999999999994</v>
      </c>
      <c r="V13" s="108">
        <f t="shared" si="5"/>
        <v>94.818333333333342</v>
      </c>
      <c r="W13" s="108">
        <f t="shared" si="6"/>
        <v>4.9833333333333485</v>
      </c>
      <c r="X13" s="114">
        <v>82</v>
      </c>
      <c r="Y13" s="114">
        <v>45</v>
      </c>
      <c r="Z13" s="114">
        <f t="shared" si="7"/>
        <v>-37</v>
      </c>
    </row>
    <row r="14" spans="1:26" ht="33.950000000000003" customHeight="1" x14ac:dyDescent="0.25">
      <c r="A14" s="107">
        <v>12</v>
      </c>
      <c r="B14" s="113" t="s">
        <v>127</v>
      </c>
      <c r="C14" s="108">
        <v>94.07</v>
      </c>
      <c r="D14" s="108">
        <v>83.33</v>
      </c>
      <c r="E14" s="108">
        <f t="shared" si="8"/>
        <v>-10.739999999999995</v>
      </c>
      <c r="F14" s="108">
        <v>95.76</v>
      </c>
      <c r="G14" s="108">
        <v>83.33</v>
      </c>
      <c r="H14" s="108">
        <f t="shared" si="0"/>
        <v>-12.430000000000007</v>
      </c>
      <c r="I14" s="108">
        <v>97.46</v>
      </c>
      <c r="J14" s="108">
        <v>83.34</v>
      </c>
      <c r="K14" s="108">
        <f t="shared" si="1"/>
        <v>-14.11999999999999</v>
      </c>
      <c r="L14" s="108">
        <v>97.46</v>
      </c>
      <c r="M14" s="108">
        <v>83.34</v>
      </c>
      <c r="N14" s="108">
        <f t="shared" si="2"/>
        <v>-14.11999999999999</v>
      </c>
      <c r="O14" s="108">
        <v>96.61</v>
      </c>
      <c r="P14" s="108">
        <v>66.67</v>
      </c>
      <c r="Q14" s="108">
        <f t="shared" si="3"/>
        <v>-29.939999999999998</v>
      </c>
      <c r="R14" s="108">
        <v>99.15</v>
      </c>
      <c r="S14" s="108">
        <v>83.33</v>
      </c>
      <c r="T14" s="108">
        <f t="shared" si="4"/>
        <v>-15.820000000000007</v>
      </c>
      <c r="U14" s="108">
        <f t="shared" si="9"/>
        <v>96.751666666666665</v>
      </c>
      <c r="V14" s="108">
        <f t="shared" si="5"/>
        <v>80.556666666666658</v>
      </c>
      <c r="W14" s="108">
        <f t="shared" si="6"/>
        <v>-16.195000000000007</v>
      </c>
      <c r="X14" s="114">
        <v>118</v>
      </c>
      <c r="Y14" s="114">
        <v>6</v>
      </c>
      <c r="Z14" s="114">
        <f t="shared" si="7"/>
        <v>-112</v>
      </c>
    </row>
    <row r="15" spans="1:26" ht="33.950000000000003" customHeight="1" x14ac:dyDescent="0.25">
      <c r="A15" s="107">
        <v>13</v>
      </c>
      <c r="B15" s="113" t="s">
        <v>59</v>
      </c>
      <c r="C15" s="108">
        <v>78.87</v>
      </c>
      <c r="D15" s="108">
        <v>94.87</v>
      </c>
      <c r="E15" s="108">
        <f t="shared" si="8"/>
        <v>16</v>
      </c>
      <c r="F15" s="108">
        <v>94.37</v>
      </c>
      <c r="G15" s="108">
        <v>97.44</v>
      </c>
      <c r="H15" s="108">
        <f t="shared" si="0"/>
        <v>3.0699999999999932</v>
      </c>
      <c r="I15" s="108">
        <v>78.87</v>
      </c>
      <c r="J15" s="108">
        <v>100</v>
      </c>
      <c r="K15" s="108">
        <f t="shared" si="1"/>
        <v>21.129999999999995</v>
      </c>
      <c r="L15" s="108">
        <v>80.290000000000006</v>
      </c>
      <c r="M15" s="108">
        <v>97.43</v>
      </c>
      <c r="N15" s="108">
        <f t="shared" si="2"/>
        <v>17.14</v>
      </c>
      <c r="O15" s="108">
        <v>80.290000000000006</v>
      </c>
      <c r="P15" s="108">
        <v>97.44</v>
      </c>
      <c r="Q15" s="108">
        <f t="shared" si="3"/>
        <v>17.149999999999991</v>
      </c>
      <c r="R15" s="108">
        <v>95.77</v>
      </c>
      <c r="S15" s="108">
        <v>100</v>
      </c>
      <c r="T15" s="108">
        <f t="shared" si="4"/>
        <v>4.230000000000004</v>
      </c>
      <c r="U15" s="108">
        <f t="shared" si="9"/>
        <v>84.743333333333339</v>
      </c>
      <c r="V15" s="108">
        <f t="shared" si="5"/>
        <v>97.863333333333344</v>
      </c>
      <c r="W15" s="108">
        <f t="shared" si="6"/>
        <v>13.120000000000005</v>
      </c>
      <c r="X15" s="114">
        <v>71</v>
      </c>
      <c r="Y15" s="114">
        <v>39</v>
      </c>
      <c r="Z15" s="114">
        <f t="shared" si="7"/>
        <v>-32</v>
      </c>
    </row>
    <row r="16" spans="1:26" ht="33.950000000000003" customHeight="1" x14ac:dyDescent="0.25">
      <c r="A16" s="107">
        <v>14</v>
      </c>
      <c r="B16" s="113" t="s">
        <v>128</v>
      </c>
      <c r="C16" s="108">
        <v>92.86</v>
      </c>
      <c r="D16" s="108">
        <v>100</v>
      </c>
      <c r="E16" s="108">
        <f t="shared" si="8"/>
        <v>7.1400000000000006</v>
      </c>
      <c r="F16" s="108">
        <v>91.96</v>
      </c>
      <c r="G16" s="108">
        <v>99.43</v>
      </c>
      <c r="H16" s="108">
        <f t="shared" si="0"/>
        <v>7.4700000000000131</v>
      </c>
      <c r="I16" s="108">
        <v>94.64</v>
      </c>
      <c r="J16" s="108">
        <v>97.7</v>
      </c>
      <c r="K16" s="108">
        <f t="shared" si="1"/>
        <v>3.0600000000000023</v>
      </c>
      <c r="L16" s="108">
        <v>93.75</v>
      </c>
      <c r="M16" s="108">
        <v>98.86</v>
      </c>
      <c r="N16" s="108">
        <f t="shared" si="2"/>
        <v>5.1099999999999994</v>
      </c>
      <c r="O16" s="108">
        <v>93.75</v>
      </c>
      <c r="P16" s="108">
        <v>98.850000000000009</v>
      </c>
      <c r="Q16" s="108">
        <f t="shared" si="3"/>
        <v>5.1000000000000085</v>
      </c>
      <c r="R16" s="108">
        <v>96.43</v>
      </c>
      <c r="S16" s="108">
        <v>100</v>
      </c>
      <c r="T16" s="108">
        <f t="shared" si="4"/>
        <v>3.5699999999999932</v>
      </c>
      <c r="U16" s="108">
        <f t="shared" si="9"/>
        <v>93.898333333333326</v>
      </c>
      <c r="V16" s="108">
        <f t="shared" si="5"/>
        <v>99.14</v>
      </c>
      <c r="W16" s="108">
        <f t="shared" si="6"/>
        <v>5.2416666666666742</v>
      </c>
      <c r="X16" s="114">
        <v>112</v>
      </c>
      <c r="Y16" s="114">
        <v>174</v>
      </c>
      <c r="Z16" s="114">
        <f t="shared" si="7"/>
        <v>62</v>
      </c>
    </row>
    <row r="17" spans="1:26" ht="33.950000000000003" customHeight="1" x14ac:dyDescent="0.25">
      <c r="A17" s="107">
        <v>15</v>
      </c>
      <c r="B17" s="113" t="s">
        <v>129</v>
      </c>
      <c r="C17" s="108">
        <v>98.61</v>
      </c>
      <c r="D17" s="108">
        <v>100</v>
      </c>
      <c r="E17" s="108">
        <f t="shared" si="8"/>
        <v>1.3900000000000006</v>
      </c>
      <c r="F17" s="108">
        <v>100</v>
      </c>
      <c r="G17" s="108">
        <v>100</v>
      </c>
      <c r="H17" s="108">
        <f t="shared" si="0"/>
        <v>0</v>
      </c>
      <c r="I17" s="108">
        <v>98.61</v>
      </c>
      <c r="J17" s="108">
        <v>100</v>
      </c>
      <c r="K17" s="108">
        <f t="shared" si="1"/>
        <v>1.3900000000000006</v>
      </c>
      <c r="L17" s="108">
        <v>98.61</v>
      </c>
      <c r="M17" s="108">
        <v>100</v>
      </c>
      <c r="N17" s="108">
        <f t="shared" si="2"/>
        <v>1.3900000000000006</v>
      </c>
      <c r="O17" s="108">
        <v>99.3</v>
      </c>
      <c r="P17" s="108">
        <v>100</v>
      </c>
      <c r="Q17" s="108">
        <f t="shared" si="3"/>
        <v>0.70000000000000284</v>
      </c>
      <c r="R17" s="108">
        <v>100</v>
      </c>
      <c r="S17" s="108">
        <v>99.72</v>
      </c>
      <c r="T17" s="108">
        <f t="shared" si="4"/>
        <v>-0.28000000000000114</v>
      </c>
      <c r="U17" s="108">
        <f t="shared" si="9"/>
        <v>99.188333333333333</v>
      </c>
      <c r="V17" s="108">
        <f t="shared" si="5"/>
        <v>99.953333333333333</v>
      </c>
      <c r="W17" s="108">
        <f t="shared" si="6"/>
        <v>0.76500000000000057</v>
      </c>
      <c r="X17" s="114">
        <v>144</v>
      </c>
      <c r="Y17" s="114">
        <v>710</v>
      </c>
      <c r="Z17" s="114">
        <f t="shared" si="7"/>
        <v>566</v>
      </c>
    </row>
    <row r="18" spans="1:26" ht="33.950000000000003" customHeight="1" x14ac:dyDescent="0.25">
      <c r="A18" s="107">
        <v>16</v>
      </c>
      <c r="B18" s="113" t="s">
        <v>130</v>
      </c>
      <c r="C18" s="108">
        <v>97.22</v>
      </c>
      <c r="D18" s="108">
        <v>50</v>
      </c>
      <c r="E18" s="108">
        <f t="shared" si="8"/>
        <v>-47.22</v>
      </c>
      <c r="F18" s="108">
        <v>99.07</v>
      </c>
      <c r="G18" s="108">
        <v>66.67</v>
      </c>
      <c r="H18" s="108">
        <f t="shared" si="0"/>
        <v>-32.399999999999991</v>
      </c>
      <c r="I18" s="108">
        <v>99.08</v>
      </c>
      <c r="J18" s="108">
        <v>33.33</v>
      </c>
      <c r="K18" s="108">
        <f t="shared" si="1"/>
        <v>-65.75</v>
      </c>
      <c r="L18" s="108">
        <v>98.15</v>
      </c>
      <c r="M18" s="108">
        <v>50</v>
      </c>
      <c r="N18" s="108">
        <f t="shared" si="2"/>
        <v>-48.150000000000006</v>
      </c>
      <c r="O18" s="108">
        <v>97.22</v>
      </c>
      <c r="P18" s="108">
        <v>50</v>
      </c>
      <c r="Q18" s="108">
        <f t="shared" si="3"/>
        <v>-47.22</v>
      </c>
      <c r="R18" s="108">
        <v>97.22</v>
      </c>
      <c r="S18" s="108">
        <v>33.33</v>
      </c>
      <c r="T18" s="108">
        <f t="shared" si="4"/>
        <v>-63.89</v>
      </c>
      <c r="U18" s="108">
        <f t="shared" si="9"/>
        <v>97.993333333333339</v>
      </c>
      <c r="V18" s="108">
        <f t="shared" si="5"/>
        <v>47.221666666666664</v>
      </c>
      <c r="W18" s="108">
        <f t="shared" si="6"/>
        <v>-50.771666666666675</v>
      </c>
      <c r="X18" s="114">
        <v>108</v>
      </c>
      <c r="Y18" s="114">
        <v>6</v>
      </c>
      <c r="Z18" s="114">
        <f t="shared" si="7"/>
        <v>-102</v>
      </c>
    </row>
    <row r="19" spans="1:26" ht="33.950000000000003" customHeight="1" x14ac:dyDescent="0.25">
      <c r="A19" s="107">
        <v>17</v>
      </c>
      <c r="B19" s="113" t="s">
        <v>131</v>
      </c>
      <c r="C19" s="108">
        <v>97.06</v>
      </c>
      <c r="D19" s="108">
        <v>100</v>
      </c>
      <c r="E19" s="108">
        <f t="shared" si="8"/>
        <v>2.9399999999999977</v>
      </c>
      <c r="F19" s="108">
        <v>99.02</v>
      </c>
      <c r="G19" s="108">
        <v>98.06</v>
      </c>
      <c r="H19" s="108">
        <f t="shared" si="0"/>
        <v>-0.95999999999999375</v>
      </c>
      <c r="I19" s="108">
        <v>91.18</v>
      </c>
      <c r="J19" s="108">
        <v>98.05</v>
      </c>
      <c r="K19" s="108">
        <f t="shared" si="1"/>
        <v>6.8699999999999903</v>
      </c>
      <c r="L19" s="108">
        <v>88.24</v>
      </c>
      <c r="M19" s="108">
        <v>98.06</v>
      </c>
      <c r="N19" s="108">
        <f t="shared" si="2"/>
        <v>9.8200000000000074</v>
      </c>
      <c r="O19" s="108">
        <v>90.2</v>
      </c>
      <c r="P19" s="108">
        <v>98.06</v>
      </c>
      <c r="Q19" s="108">
        <f t="shared" si="3"/>
        <v>7.8599999999999994</v>
      </c>
      <c r="R19" s="108">
        <v>98.04</v>
      </c>
      <c r="S19" s="108">
        <v>99.03</v>
      </c>
      <c r="T19" s="108">
        <f t="shared" si="4"/>
        <v>0.98999999999999488</v>
      </c>
      <c r="U19" s="108">
        <f t="shared" si="9"/>
        <v>93.956666666666663</v>
      </c>
      <c r="V19" s="108">
        <f t="shared" si="5"/>
        <v>98.543333333333337</v>
      </c>
      <c r="W19" s="108">
        <f t="shared" si="6"/>
        <v>4.5866666666666731</v>
      </c>
      <c r="X19" s="114">
        <v>102</v>
      </c>
      <c r="Y19" s="114">
        <v>103</v>
      </c>
      <c r="Z19" s="114">
        <f t="shared" si="7"/>
        <v>1</v>
      </c>
    </row>
    <row r="20" spans="1:26" ht="33.950000000000003" customHeight="1" x14ac:dyDescent="0.25">
      <c r="A20" s="107">
        <v>18</v>
      </c>
      <c r="B20" s="113" t="s">
        <v>132</v>
      </c>
      <c r="C20" s="108">
        <v>98.04</v>
      </c>
      <c r="D20" s="108">
        <v>100</v>
      </c>
      <c r="E20" s="108">
        <f t="shared" si="8"/>
        <v>1.9599999999999937</v>
      </c>
      <c r="F20" s="108">
        <v>99.02</v>
      </c>
      <c r="G20" s="108">
        <v>99</v>
      </c>
      <c r="H20" s="108">
        <f t="shared" si="0"/>
        <v>-1.9999999999996021E-2</v>
      </c>
      <c r="I20" s="108">
        <v>100</v>
      </c>
      <c r="J20" s="108">
        <v>99</v>
      </c>
      <c r="K20" s="108">
        <f t="shared" si="1"/>
        <v>-1</v>
      </c>
      <c r="L20" s="108">
        <v>98.04</v>
      </c>
      <c r="M20" s="108">
        <v>99</v>
      </c>
      <c r="N20" s="108">
        <f t="shared" si="2"/>
        <v>0.95999999999999375</v>
      </c>
      <c r="O20" s="108">
        <v>99.02</v>
      </c>
      <c r="P20" s="108">
        <v>97</v>
      </c>
      <c r="Q20" s="108">
        <f t="shared" si="3"/>
        <v>-2.019999999999996</v>
      </c>
      <c r="R20" s="108">
        <v>100</v>
      </c>
      <c r="S20" s="108">
        <v>99</v>
      </c>
      <c r="T20" s="108">
        <f t="shared" si="4"/>
        <v>-1</v>
      </c>
      <c r="U20" s="108">
        <f t="shared" si="9"/>
        <v>99.02</v>
      </c>
      <c r="V20" s="108">
        <f t="shared" si="5"/>
        <v>98.833333333333329</v>
      </c>
      <c r="W20" s="108">
        <f t="shared" si="6"/>
        <v>-0.18666666666666742</v>
      </c>
      <c r="X20" s="114">
        <v>102</v>
      </c>
      <c r="Y20" s="114">
        <v>100</v>
      </c>
      <c r="Z20" s="114">
        <f t="shared" si="7"/>
        <v>-2</v>
      </c>
    </row>
    <row r="21" spans="1:26" ht="33.950000000000003" customHeight="1" x14ac:dyDescent="0.25">
      <c r="A21" s="107">
        <v>19</v>
      </c>
      <c r="B21" s="113" t="s">
        <v>133</v>
      </c>
      <c r="C21" s="108">
        <v>100</v>
      </c>
      <c r="D21" s="108">
        <v>100</v>
      </c>
      <c r="E21" s="108">
        <f t="shared" si="8"/>
        <v>0</v>
      </c>
      <c r="F21" s="108">
        <v>99.18</v>
      </c>
      <c r="G21" s="108">
        <v>100</v>
      </c>
      <c r="H21" s="108">
        <f t="shared" si="0"/>
        <v>0.81999999999999318</v>
      </c>
      <c r="I21" s="108">
        <v>100</v>
      </c>
      <c r="J21" s="108">
        <v>100</v>
      </c>
      <c r="K21" s="108">
        <f t="shared" si="1"/>
        <v>0</v>
      </c>
      <c r="L21" s="108">
        <v>99.18</v>
      </c>
      <c r="M21" s="108">
        <v>100</v>
      </c>
      <c r="N21" s="108">
        <f t="shared" si="2"/>
        <v>0.81999999999999318</v>
      </c>
      <c r="O21" s="108">
        <v>99.18</v>
      </c>
      <c r="P21" s="108">
        <v>100</v>
      </c>
      <c r="Q21" s="108">
        <f t="shared" si="3"/>
        <v>0.81999999999999318</v>
      </c>
      <c r="R21" s="108">
        <v>99.18</v>
      </c>
      <c r="S21" s="108">
        <v>100</v>
      </c>
      <c r="T21" s="108">
        <f t="shared" si="4"/>
        <v>0.81999999999999318</v>
      </c>
      <c r="U21" s="108">
        <f t="shared" si="9"/>
        <v>99.453333333333333</v>
      </c>
      <c r="V21" s="108">
        <f t="shared" si="5"/>
        <v>100</v>
      </c>
      <c r="W21" s="108">
        <f t="shared" si="6"/>
        <v>0.54666666666666686</v>
      </c>
      <c r="X21" s="114">
        <v>122</v>
      </c>
      <c r="Y21" s="114">
        <v>112</v>
      </c>
      <c r="Z21" s="114">
        <f t="shared" si="7"/>
        <v>-10</v>
      </c>
    </row>
    <row r="22" spans="1:26" ht="33.950000000000003" customHeight="1" x14ac:dyDescent="0.25">
      <c r="A22" s="107">
        <v>20</v>
      </c>
      <c r="B22" s="113" t="s">
        <v>60</v>
      </c>
      <c r="C22" s="108">
        <v>100</v>
      </c>
      <c r="D22" s="108">
        <v>100</v>
      </c>
      <c r="E22" s="108">
        <f t="shared" si="8"/>
        <v>0</v>
      </c>
      <c r="F22" s="108">
        <v>99.1</v>
      </c>
      <c r="G22" s="108">
        <v>100</v>
      </c>
      <c r="H22" s="108">
        <f t="shared" si="0"/>
        <v>0.90000000000000568</v>
      </c>
      <c r="I22" s="108">
        <v>97.3</v>
      </c>
      <c r="J22" s="108">
        <v>100</v>
      </c>
      <c r="K22" s="108">
        <f t="shared" si="1"/>
        <v>2.7000000000000028</v>
      </c>
      <c r="L22" s="108">
        <v>98.2</v>
      </c>
      <c r="M22" s="108">
        <v>98.77</v>
      </c>
      <c r="N22" s="108">
        <f t="shared" si="2"/>
        <v>0.56999999999999318</v>
      </c>
      <c r="O22" s="108">
        <v>99.1</v>
      </c>
      <c r="P22" s="108">
        <v>100</v>
      </c>
      <c r="Q22" s="108">
        <f t="shared" si="3"/>
        <v>0.90000000000000568</v>
      </c>
      <c r="R22" s="108">
        <v>100</v>
      </c>
      <c r="S22" s="108">
        <v>98.77</v>
      </c>
      <c r="T22" s="108">
        <f t="shared" si="4"/>
        <v>-1.230000000000004</v>
      </c>
      <c r="U22" s="108">
        <f t="shared" si="9"/>
        <v>98.95</v>
      </c>
      <c r="V22" s="108">
        <f t="shared" si="5"/>
        <v>99.589999999999989</v>
      </c>
      <c r="W22" s="108">
        <f t="shared" si="6"/>
        <v>0.63999999999998636</v>
      </c>
      <c r="X22" s="114">
        <v>111</v>
      </c>
      <c r="Y22" s="114">
        <v>81</v>
      </c>
      <c r="Z22" s="114">
        <f t="shared" si="7"/>
        <v>-30</v>
      </c>
    </row>
    <row r="23" spans="1:26" ht="33.950000000000003" customHeight="1" x14ac:dyDescent="0.25">
      <c r="A23" s="107">
        <v>21</v>
      </c>
      <c r="B23" s="113" t="s">
        <v>134</v>
      </c>
      <c r="C23" s="108">
        <v>100</v>
      </c>
      <c r="D23" s="108">
        <v>100</v>
      </c>
      <c r="E23" s="108">
        <f t="shared" si="8"/>
        <v>0</v>
      </c>
      <c r="F23" s="108">
        <v>100</v>
      </c>
      <c r="G23" s="108">
        <v>100</v>
      </c>
      <c r="H23" s="108">
        <f t="shared" si="0"/>
        <v>0</v>
      </c>
      <c r="I23" s="108">
        <v>100</v>
      </c>
      <c r="J23" s="108">
        <v>100</v>
      </c>
      <c r="K23" s="108">
        <f t="shared" si="1"/>
        <v>0</v>
      </c>
      <c r="L23" s="108">
        <v>100</v>
      </c>
      <c r="M23" s="108">
        <v>100</v>
      </c>
      <c r="N23" s="108">
        <f t="shared" si="2"/>
        <v>0</v>
      </c>
      <c r="O23" s="108">
        <v>100</v>
      </c>
      <c r="P23" s="108">
        <v>50</v>
      </c>
      <c r="Q23" s="108">
        <f t="shared" si="3"/>
        <v>-50</v>
      </c>
      <c r="R23" s="108">
        <v>99.04</v>
      </c>
      <c r="S23" s="108">
        <v>100</v>
      </c>
      <c r="T23" s="108">
        <f t="shared" si="4"/>
        <v>0.95999999999999375</v>
      </c>
      <c r="U23" s="108">
        <f t="shared" si="9"/>
        <v>99.839999999999989</v>
      </c>
      <c r="V23" s="108">
        <f t="shared" si="5"/>
        <v>91.666666666666671</v>
      </c>
      <c r="W23" s="108">
        <f t="shared" si="6"/>
        <v>-8.1733333333333178</v>
      </c>
      <c r="X23" s="114">
        <v>104</v>
      </c>
      <c r="Y23" s="114">
        <v>2</v>
      </c>
      <c r="Z23" s="114">
        <f t="shared" si="7"/>
        <v>-102</v>
      </c>
    </row>
    <row r="24" spans="1:26" ht="33.950000000000003" customHeight="1" x14ac:dyDescent="0.25">
      <c r="A24" s="110">
        <v>22</v>
      </c>
      <c r="B24" s="113" t="s">
        <v>135</v>
      </c>
      <c r="C24" s="108">
        <v>97.83</v>
      </c>
      <c r="D24" s="108" t="s">
        <v>155</v>
      </c>
      <c r="E24" s="108" t="e">
        <f t="shared" si="8"/>
        <v>#VALUE!</v>
      </c>
      <c r="F24" s="108">
        <v>98.26</v>
      </c>
      <c r="G24" s="108" t="s">
        <v>155</v>
      </c>
      <c r="H24" s="108" t="e">
        <f t="shared" si="0"/>
        <v>#VALUE!</v>
      </c>
      <c r="I24" s="108">
        <v>96.96</v>
      </c>
      <c r="J24" s="108" t="s">
        <v>155</v>
      </c>
      <c r="K24" s="108" t="e">
        <f t="shared" si="1"/>
        <v>#VALUE!</v>
      </c>
      <c r="L24" s="108">
        <v>97.83</v>
      </c>
      <c r="M24" s="108" t="s">
        <v>155</v>
      </c>
      <c r="N24" s="108" t="s">
        <v>155</v>
      </c>
      <c r="O24" s="108">
        <v>97.39</v>
      </c>
      <c r="P24" s="108" t="s">
        <v>155</v>
      </c>
      <c r="Q24" s="108"/>
      <c r="R24" s="108">
        <v>98.26</v>
      </c>
      <c r="S24" s="108" t="s">
        <v>155</v>
      </c>
      <c r="T24" s="108" t="s">
        <v>155</v>
      </c>
      <c r="U24" s="108">
        <f t="shared" si="9"/>
        <v>97.754999999999995</v>
      </c>
      <c r="V24" s="108" t="s">
        <v>155</v>
      </c>
      <c r="W24" s="108" t="s">
        <v>155</v>
      </c>
      <c r="X24" s="114">
        <v>230</v>
      </c>
      <c r="Y24" s="114" t="s">
        <v>155</v>
      </c>
      <c r="Z24" s="114" t="s">
        <v>155</v>
      </c>
    </row>
    <row r="25" spans="1:26" ht="33.950000000000003" customHeight="1" x14ac:dyDescent="0.25">
      <c r="A25" s="107">
        <v>23</v>
      </c>
      <c r="B25" s="113" t="s">
        <v>136</v>
      </c>
      <c r="C25" s="108">
        <v>85</v>
      </c>
      <c r="D25" s="108">
        <v>75</v>
      </c>
      <c r="E25" s="108">
        <f t="shared" si="8"/>
        <v>-10</v>
      </c>
      <c r="F25" s="108">
        <v>95</v>
      </c>
      <c r="G25" s="108">
        <v>50</v>
      </c>
      <c r="H25" s="108">
        <f t="shared" si="0"/>
        <v>-45</v>
      </c>
      <c r="I25" s="108">
        <v>90</v>
      </c>
      <c r="J25" s="108">
        <v>50</v>
      </c>
      <c r="K25" s="108">
        <f t="shared" si="1"/>
        <v>-40</v>
      </c>
      <c r="L25" s="108">
        <v>80</v>
      </c>
      <c r="M25" s="108">
        <v>50</v>
      </c>
      <c r="N25" s="108">
        <f t="shared" si="2"/>
        <v>-30</v>
      </c>
      <c r="O25" s="108">
        <v>80</v>
      </c>
      <c r="P25" s="108">
        <v>50</v>
      </c>
      <c r="Q25" s="108">
        <f t="shared" si="3"/>
        <v>-30</v>
      </c>
      <c r="R25" s="108">
        <v>85</v>
      </c>
      <c r="S25" s="108">
        <v>50</v>
      </c>
      <c r="T25" s="108">
        <f t="shared" si="4"/>
        <v>-35</v>
      </c>
      <c r="U25" s="108">
        <f t="shared" si="9"/>
        <v>85.833333333333329</v>
      </c>
      <c r="V25" s="108">
        <f t="shared" si="5"/>
        <v>54.166666666666664</v>
      </c>
      <c r="W25" s="108">
        <f t="shared" si="6"/>
        <v>-31.666666666666664</v>
      </c>
      <c r="X25" s="114">
        <v>20</v>
      </c>
      <c r="Y25" s="114">
        <v>4</v>
      </c>
      <c r="Z25" s="114">
        <f t="shared" si="7"/>
        <v>-16</v>
      </c>
    </row>
    <row r="26" spans="1:26" ht="33.950000000000003" customHeight="1" x14ac:dyDescent="0.25">
      <c r="A26" s="107">
        <v>24</v>
      </c>
      <c r="B26" s="113" t="s">
        <v>61</v>
      </c>
      <c r="C26" s="108">
        <v>99.09</v>
      </c>
      <c r="D26" s="108">
        <v>93.1</v>
      </c>
      <c r="E26" s="108">
        <f t="shared" si="8"/>
        <v>-5.9900000000000091</v>
      </c>
      <c r="F26" s="108">
        <v>100</v>
      </c>
      <c r="G26" s="108">
        <v>96.55</v>
      </c>
      <c r="H26" s="108">
        <f t="shared" si="0"/>
        <v>-3.4500000000000028</v>
      </c>
      <c r="I26" s="108">
        <v>100</v>
      </c>
      <c r="J26" s="108">
        <v>96.56</v>
      </c>
      <c r="K26" s="108">
        <f t="shared" si="1"/>
        <v>-3.4399999999999977</v>
      </c>
      <c r="L26" s="108">
        <v>100</v>
      </c>
      <c r="M26" s="108">
        <v>96.56</v>
      </c>
      <c r="N26" s="108">
        <f t="shared" si="2"/>
        <v>-3.4399999999999977</v>
      </c>
      <c r="O26" s="108">
        <v>100</v>
      </c>
      <c r="P26" s="108">
        <v>96.56</v>
      </c>
      <c r="Q26" s="108">
        <f t="shared" si="3"/>
        <v>-3.4399999999999977</v>
      </c>
      <c r="R26" s="108">
        <v>99.09</v>
      </c>
      <c r="S26" s="108">
        <v>89.66</v>
      </c>
      <c r="T26" s="108">
        <f t="shared" si="4"/>
        <v>-9.4300000000000068</v>
      </c>
      <c r="U26" s="108">
        <f t="shared" si="9"/>
        <v>99.696666666666673</v>
      </c>
      <c r="V26" s="108">
        <f t="shared" si="5"/>
        <v>94.831666666666663</v>
      </c>
      <c r="W26" s="108">
        <f t="shared" si="6"/>
        <v>-4.8650000000000091</v>
      </c>
      <c r="X26" s="114">
        <v>110</v>
      </c>
      <c r="Y26" s="114">
        <v>29</v>
      </c>
      <c r="Z26" s="114">
        <f t="shared" si="7"/>
        <v>-81</v>
      </c>
    </row>
    <row r="27" spans="1:26" ht="33.950000000000003" customHeight="1" x14ac:dyDescent="0.25">
      <c r="A27" s="107">
        <v>25</v>
      </c>
      <c r="B27" s="113" t="s">
        <v>62</v>
      </c>
      <c r="C27" s="108">
        <v>100</v>
      </c>
      <c r="D27" s="108">
        <v>98.36</v>
      </c>
      <c r="E27" s="108">
        <f t="shared" si="8"/>
        <v>-1.6400000000000006</v>
      </c>
      <c r="F27" s="108">
        <v>100</v>
      </c>
      <c r="G27" s="108">
        <v>99.18</v>
      </c>
      <c r="H27" s="108">
        <f t="shared" si="0"/>
        <v>-0.81999999999999318</v>
      </c>
      <c r="I27" s="108">
        <v>100</v>
      </c>
      <c r="J27" s="108">
        <v>97.949999999999989</v>
      </c>
      <c r="K27" s="108">
        <f t="shared" si="1"/>
        <v>-2.0500000000000114</v>
      </c>
      <c r="L27" s="108">
        <v>100</v>
      </c>
      <c r="M27" s="108">
        <v>97.13</v>
      </c>
      <c r="N27" s="108">
        <f t="shared" si="2"/>
        <v>-2.8700000000000045</v>
      </c>
      <c r="O27" s="108">
        <v>100</v>
      </c>
      <c r="P27" s="108">
        <v>97.13</v>
      </c>
      <c r="Q27" s="108">
        <f t="shared" si="3"/>
        <v>-2.8700000000000045</v>
      </c>
      <c r="R27" s="108">
        <v>98.77</v>
      </c>
      <c r="S27" s="108">
        <v>100</v>
      </c>
      <c r="T27" s="108">
        <f t="shared" si="4"/>
        <v>1.230000000000004</v>
      </c>
      <c r="U27" s="108">
        <f t="shared" si="9"/>
        <v>99.795000000000002</v>
      </c>
      <c r="V27" s="108">
        <f t="shared" si="5"/>
        <v>98.291666666666671</v>
      </c>
      <c r="W27" s="108">
        <f t="shared" si="6"/>
        <v>-1.5033333333333303</v>
      </c>
      <c r="X27" s="114">
        <v>163</v>
      </c>
      <c r="Y27" s="114">
        <v>244</v>
      </c>
      <c r="Z27" s="114">
        <f t="shared" si="7"/>
        <v>81</v>
      </c>
    </row>
    <row r="28" spans="1:26" ht="33.950000000000003" customHeight="1" x14ac:dyDescent="0.25">
      <c r="A28" s="107">
        <v>26</v>
      </c>
      <c r="B28" s="113" t="s">
        <v>137</v>
      </c>
      <c r="C28" s="108">
        <v>100</v>
      </c>
      <c r="D28" s="108">
        <v>98.26</v>
      </c>
      <c r="E28" s="108">
        <f t="shared" si="8"/>
        <v>-1.7399999999999949</v>
      </c>
      <c r="F28" s="108">
        <v>100</v>
      </c>
      <c r="G28" s="108">
        <v>98.26</v>
      </c>
      <c r="H28" s="108">
        <f t="shared" si="0"/>
        <v>-1.7399999999999949</v>
      </c>
      <c r="I28" s="108">
        <v>100</v>
      </c>
      <c r="J28" s="108">
        <v>98.259999999999991</v>
      </c>
      <c r="K28" s="108">
        <f t="shared" si="1"/>
        <v>-1.7400000000000091</v>
      </c>
      <c r="L28" s="108">
        <v>100</v>
      </c>
      <c r="M28" s="108">
        <v>96.53</v>
      </c>
      <c r="N28" s="108">
        <f t="shared" si="2"/>
        <v>-3.4699999999999989</v>
      </c>
      <c r="O28" s="108">
        <v>100</v>
      </c>
      <c r="P28" s="108">
        <v>97.39</v>
      </c>
      <c r="Q28" s="108" t="e">
        <f>P28-#REF!</f>
        <v>#REF!</v>
      </c>
      <c r="R28" s="108">
        <v>100</v>
      </c>
      <c r="S28" s="108">
        <v>100</v>
      </c>
      <c r="T28" s="108">
        <f t="shared" si="4"/>
        <v>0</v>
      </c>
      <c r="U28" s="108">
        <f t="shared" si="9"/>
        <v>100</v>
      </c>
      <c r="V28" s="108">
        <f t="shared" si="5"/>
        <v>98.11666666666666</v>
      </c>
      <c r="W28" s="108">
        <f t="shared" si="6"/>
        <v>-1.88333333333334</v>
      </c>
      <c r="X28" s="114">
        <v>113</v>
      </c>
      <c r="Y28" s="114">
        <v>115</v>
      </c>
      <c r="Z28" s="114">
        <f t="shared" si="7"/>
        <v>2</v>
      </c>
    </row>
    <row r="29" spans="1:26" ht="33.950000000000003" customHeight="1" x14ac:dyDescent="0.25">
      <c r="A29" s="107">
        <v>27</v>
      </c>
      <c r="B29" s="113" t="s">
        <v>138</v>
      </c>
      <c r="C29" s="108">
        <v>96.77</v>
      </c>
      <c r="D29" s="108">
        <v>99.25</v>
      </c>
      <c r="E29" s="108">
        <f t="shared" si="8"/>
        <v>2.480000000000004</v>
      </c>
      <c r="F29" s="108">
        <v>100</v>
      </c>
      <c r="G29" s="108">
        <v>99.5</v>
      </c>
      <c r="H29" s="108">
        <f t="shared" si="0"/>
        <v>-0.5</v>
      </c>
      <c r="I29" s="108">
        <v>100</v>
      </c>
      <c r="J29" s="108">
        <v>99.25</v>
      </c>
      <c r="K29" s="108">
        <f t="shared" si="1"/>
        <v>-0.75</v>
      </c>
      <c r="L29" s="108">
        <v>96.78</v>
      </c>
      <c r="M29" s="108">
        <v>98.75</v>
      </c>
      <c r="N29" s="108">
        <f t="shared" si="2"/>
        <v>1.9699999999999989</v>
      </c>
      <c r="O29" s="108">
        <v>100</v>
      </c>
      <c r="P29" s="108">
        <v>99.5</v>
      </c>
      <c r="Q29" s="108">
        <f>P29-O28</f>
        <v>-0.5</v>
      </c>
      <c r="R29" s="108">
        <v>100</v>
      </c>
      <c r="S29" s="108">
        <v>99.5</v>
      </c>
      <c r="T29" s="108">
        <f t="shared" si="4"/>
        <v>-0.5</v>
      </c>
      <c r="U29" s="108">
        <f t="shared" si="9"/>
        <v>98.924999999999997</v>
      </c>
      <c r="V29" s="108">
        <f t="shared" si="5"/>
        <v>99.291666666666671</v>
      </c>
      <c r="W29" s="108">
        <f t="shared" si="6"/>
        <v>0.36666666666667425</v>
      </c>
      <c r="X29" s="114">
        <v>31</v>
      </c>
      <c r="Y29" s="114">
        <v>400</v>
      </c>
      <c r="Z29" s="114">
        <f t="shared" si="7"/>
        <v>369</v>
      </c>
    </row>
    <row r="30" spans="1:26" ht="33.950000000000003" customHeight="1" x14ac:dyDescent="0.25">
      <c r="A30" s="107">
        <v>28</v>
      </c>
      <c r="B30" s="113" t="s">
        <v>139</v>
      </c>
      <c r="C30" s="108">
        <v>97.71</v>
      </c>
      <c r="D30" s="108">
        <v>99.52</v>
      </c>
      <c r="E30" s="108">
        <f t="shared" si="8"/>
        <v>1.8100000000000023</v>
      </c>
      <c r="F30" s="108">
        <v>98.29</v>
      </c>
      <c r="G30" s="108">
        <v>99.52</v>
      </c>
      <c r="H30" s="108">
        <f t="shared" si="0"/>
        <v>1.2299999999999898</v>
      </c>
      <c r="I30" s="108">
        <v>96.57</v>
      </c>
      <c r="J30" s="108">
        <v>99.05</v>
      </c>
      <c r="K30" s="108">
        <f t="shared" si="1"/>
        <v>2.480000000000004</v>
      </c>
      <c r="L30" s="108">
        <v>97.15</v>
      </c>
      <c r="M30" s="108">
        <v>99.52</v>
      </c>
      <c r="N30" s="108">
        <f t="shared" si="2"/>
        <v>2.3699999999999903</v>
      </c>
      <c r="O30" s="108">
        <v>97.71</v>
      </c>
      <c r="P30" s="108">
        <v>99.52</v>
      </c>
      <c r="Q30" s="108">
        <f>P30-O29</f>
        <v>-0.48000000000000398</v>
      </c>
      <c r="R30" s="108">
        <v>96.57</v>
      </c>
      <c r="S30" s="108">
        <v>83.73</v>
      </c>
      <c r="T30" s="108">
        <f t="shared" si="4"/>
        <v>-12.839999999999989</v>
      </c>
      <c r="U30" s="108">
        <f t="shared" si="9"/>
        <v>97.333333333333329</v>
      </c>
      <c r="V30" s="108">
        <f t="shared" si="5"/>
        <v>96.81</v>
      </c>
      <c r="W30" s="108">
        <f t="shared" si="6"/>
        <v>-0.52333333333332632</v>
      </c>
      <c r="X30" s="114">
        <v>175</v>
      </c>
      <c r="Y30" s="114">
        <v>209</v>
      </c>
      <c r="Z30" s="114">
        <f t="shared" si="7"/>
        <v>34</v>
      </c>
    </row>
    <row r="31" spans="1:26" ht="33.950000000000003" customHeight="1" x14ac:dyDescent="0.25">
      <c r="A31" s="107">
        <v>29</v>
      </c>
      <c r="B31" s="113" t="s">
        <v>63</v>
      </c>
      <c r="C31" s="108">
        <v>100</v>
      </c>
      <c r="D31" s="108">
        <v>97.87</v>
      </c>
      <c r="E31" s="108">
        <f t="shared" si="8"/>
        <v>-2.1299999999999955</v>
      </c>
      <c r="F31" s="108">
        <v>100</v>
      </c>
      <c r="G31" s="108">
        <v>100</v>
      </c>
      <c r="H31" s="108">
        <f t="shared" si="0"/>
        <v>0</v>
      </c>
      <c r="I31" s="108">
        <v>100</v>
      </c>
      <c r="J31" s="108">
        <v>100</v>
      </c>
      <c r="K31" s="108">
        <f t="shared" si="1"/>
        <v>0</v>
      </c>
      <c r="L31" s="108">
        <v>100</v>
      </c>
      <c r="M31" s="108">
        <v>100</v>
      </c>
      <c r="N31" s="108">
        <f t="shared" si="2"/>
        <v>0</v>
      </c>
      <c r="O31" s="108">
        <v>100</v>
      </c>
      <c r="P31" s="108">
        <v>100</v>
      </c>
      <c r="Q31" s="108">
        <f>P31-O30</f>
        <v>2.2900000000000063</v>
      </c>
      <c r="R31" s="108">
        <v>98.47</v>
      </c>
      <c r="S31" s="108">
        <v>97.87</v>
      </c>
      <c r="T31" s="108">
        <f t="shared" si="4"/>
        <v>-0.59999999999999432</v>
      </c>
      <c r="U31" s="108">
        <f t="shared" si="9"/>
        <v>99.745000000000005</v>
      </c>
      <c r="V31" s="108">
        <f t="shared" si="5"/>
        <v>99.29</v>
      </c>
      <c r="W31" s="108">
        <f t="shared" si="6"/>
        <v>-0.45499999999999829</v>
      </c>
      <c r="X31" s="114">
        <v>131</v>
      </c>
      <c r="Y31" s="114">
        <v>47</v>
      </c>
      <c r="Z31" s="114">
        <f t="shared" si="7"/>
        <v>-84</v>
      </c>
    </row>
    <row r="32" spans="1:26" ht="33.950000000000003" customHeight="1" x14ac:dyDescent="0.25">
      <c r="A32" s="107">
        <v>30</v>
      </c>
      <c r="B32" s="113" t="s">
        <v>140</v>
      </c>
      <c r="C32" s="108">
        <v>100</v>
      </c>
      <c r="D32" s="108">
        <v>99.69</v>
      </c>
      <c r="E32" s="108">
        <f t="shared" si="8"/>
        <v>-0.31000000000000227</v>
      </c>
      <c r="F32" s="108">
        <v>100</v>
      </c>
      <c r="G32" s="108">
        <v>99.69</v>
      </c>
      <c r="H32" s="108">
        <f t="shared" si="0"/>
        <v>-0.31000000000000227</v>
      </c>
      <c r="I32" s="108">
        <v>99.53</v>
      </c>
      <c r="J32" s="108">
        <v>99.69</v>
      </c>
      <c r="K32" s="108">
        <f t="shared" si="1"/>
        <v>0.15999999999999659</v>
      </c>
      <c r="L32" s="108">
        <v>99.52</v>
      </c>
      <c r="M32" s="108">
        <v>99.69</v>
      </c>
      <c r="N32" s="108">
        <f t="shared" si="2"/>
        <v>0.17000000000000171</v>
      </c>
      <c r="O32" s="108">
        <v>99.52</v>
      </c>
      <c r="P32" s="108">
        <v>99.69</v>
      </c>
      <c r="Q32" s="108">
        <f t="shared" si="3"/>
        <v>0.17000000000000171</v>
      </c>
      <c r="R32" s="108">
        <v>99.06</v>
      </c>
      <c r="S32" s="108">
        <v>99.69</v>
      </c>
      <c r="T32" s="108">
        <f t="shared" si="4"/>
        <v>0.62999999999999545</v>
      </c>
      <c r="U32" s="108">
        <f t="shared" si="9"/>
        <v>99.605000000000004</v>
      </c>
      <c r="V32" s="108">
        <f t="shared" si="5"/>
        <v>99.69</v>
      </c>
      <c r="W32" s="108">
        <f t="shared" si="6"/>
        <v>8.4999999999993747E-2</v>
      </c>
      <c r="X32" s="114">
        <v>212</v>
      </c>
      <c r="Y32" s="114">
        <v>321</v>
      </c>
      <c r="Z32" s="114">
        <f t="shared" si="7"/>
        <v>109</v>
      </c>
    </row>
    <row r="33" spans="1:26" ht="33.950000000000003" customHeight="1" x14ac:dyDescent="0.25">
      <c r="A33" s="107">
        <v>31</v>
      </c>
      <c r="B33" s="113" t="s">
        <v>141</v>
      </c>
      <c r="C33" s="108">
        <v>94.23</v>
      </c>
      <c r="D33" s="108">
        <v>99.6</v>
      </c>
      <c r="E33" s="108">
        <f t="shared" si="8"/>
        <v>5.3699999999999903</v>
      </c>
      <c r="F33" s="108">
        <v>99.04</v>
      </c>
      <c r="G33" s="108">
        <v>99.8</v>
      </c>
      <c r="H33" s="108">
        <f t="shared" si="0"/>
        <v>0.75999999999999091</v>
      </c>
      <c r="I33" s="108">
        <v>94.23</v>
      </c>
      <c r="J33" s="108">
        <v>99.8</v>
      </c>
      <c r="K33" s="108">
        <f t="shared" si="1"/>
        <v>5.5699999999999932</v>
      </c>
      <c r="L33" s="108">
        <v>94.23</v>
      </c>
      <c r="M33" s="108">
        <v>100</v>
      </c>
      <c r="N33" s="108">
        <f t="shared" si="2"/>
        <v>5.769999999999996</v>
      </c>
      <c r="O33" s="108">
        <v>96.16</v>
      </c>
      <c r="P33" s="108">
        <v>100</v>
      </c>
      <c r="Q33" s="108">
        <f t="shared" si="3"/>
        <v>3.8400000000000034</v>
      </c>
      <c r="R33" s="108">
        <v>98.08</v>
      </c>
      <c r="S33" s="108">
        <v>100</v>
      </c>
      <c r="T33" s="108">
        <f t="shared" si="4"/>
        <v>1.9200000000000017</v>
      </c>
      <c r="U33" s="108">
        <f t="shared" si="9"/>
        <v>95.995000000000005</v>
      </c>
      <c r="V33" s="108">
        <f t="shared" si="5"/>
        <v>99.866666666666674</v>
      </c>
      <c r="W33" s="108">
        <f t="shared" si="6"/>
        <v>3.8716666666666697</v>
      </c>
      <c r="X33" s="114">
        <v>104</v>
      </c>
      <c r="Y33" s="114">
        <v>496</v>
      </c>
      <c r="Z33" s="114">
        <f t="shared" si="7"/>
        <v>392</v>
      </c>
    </row>
    <row r="34" spans="1:26" ht="33.950000000000003" customHeight="1" x14ac:dyDescent="0.25">
      <c r="A34" s="107">
        <v>32</v>
      </c>
      <c r="B34" s="113" t="s">
        <v>51</v>
      </c>
      <c r="C34" s="108">
        <v>99.1</v>
      </c>
      <c r="D34" s="108">
        <v>100</v>
      </c>
      <c r="E34" s="108">
        <f t="shared" si="8"/>
        <v>0.90000000000000568</v>
      </c>
      <c r="F34" s="108">
        <v>100</v>
      </c>
      <c r="G34" s="108">
        <v>92.86</v>
      </c>
      <c r="H34" s="108">
        <f t="shared" si="0"/>
        <v>-7.1400000000000006</v>
      </c>
      <c r="I34" s="108">
        <v>97.3</v>
      </c>
      <c r="J34" s="108">
        <v>85.72</v>
      </c>
      <c r="K34" s="108">
        <f t="shared" si="1"/>
        <v>-11.579999999999998</v>
      </c>
      <c r="L34" s="108">
        <v>98.2</v>
      </c>
      <c r="M34" s="108">
        <v>85.72</v>
      </c>
      <c r="N34" s="108">
        <f t="shared" si="2"/>
        <v>-12.480000000000004</v>
      </c>
      <c r="O34" s="108">
        <v>99.1</v>
      </c>
      <c r="P34" s="108">
        <v>85.72</v>
      </c>
      <c r="Q34" s="108">
        <f t="shared" si="3"/>
        <v>-13.379999999999995</v>
      </c>
      <c r="R34" s="108">
        <v>95.5</v>
      </c>
      <c r="S34" s="108">
        <v>100</v>
      </c>
      <c r="T34" s="108">
        <f t="shared" si="4"/>
        <v>4.5</v>
      </c>
      <c r="U34" s="108">
        <f t="shared" si="9"/>
        <v>98.2</v>
      </c>
      <c r="V34" s="108">
        <f t="shared" si="5"/>
        <v>91.67</v>
      </c>
      <c r="W34" s="108">
        <f t="shared" si="6"/>
        <v>-6.5300000000000011</v>
      </c>
      <c r="X34" s="114">
        <v>111</v>
      </c>
      <c r="Y34" s="114">
        <v>14</v>
      </c>
      <c r="Z34" s="114">
        <f t="shared" si="7"/>
        <v>-97</v>
      </c>
    </row>
    <row r="35" spans="1:26" ht="33.950000000000003" customHeight="1" x14ac:dyDescent="0.25">
      <c r="A35" s="107">
        <v>33</v>
      </c>
      <c r="B35" s="113" t="s">
        <v>52</v>
      </c>
      <c r="C35" s="108">
        <v>99.12</v>
      </c>
      <c r="D35" s="108">
        <v>92.54</v>
      </c>
      <c r="E35" s="108">
        <f t="shared" si="8"/>
        <v>-6.5799999999999983</v>
      </c>
      <c r="F35" s="108">
        <v>99.12</v>
      </c>
      <c r="G35" s="108">
        <v>92.54</v>
      </c>
      <c r="H35" s="108">
        <f t="shared" si="0"/>
        <v>-6.5799999999999983</v>
      </c>
      <c r="I35" s="108">
        <v>99.13</v>
      </c>
      <c r="J35" s="108">
        <v>94.03</v>
      </c>
      <c r="K35" s="108">
        <f t="shared" si="1"/>
        <v>-5.0999999999999943</v>
      </c>
      <c r="L35" s="108">
        <v>98.24</v>
      </c>
      <c r="M35" s="108">
        <v>94.03</v>
      </c>
      <c r="N35" s="108">
        <f t="shared" si="2"/>
        <v>-4.2099999999999937</v>
      </c>
      <c r="O35" s="108">
        <v>99.12</v>
      </c>
      <c r="P35" s="108">
        <v>92.53</v>
      </c>
      <c r="Q35" s="108">
        <f t="shared" si="3"/>
        <v>-6.5900000000000034</v>
      </c>
      <c r="R35" s="108">
        <v>100</v>
      </c>
      <c r="S35" s="108">
        <v>94.03</v>
      </c>
      <c r="T35" s="108">
        <f t="shared" si="4"/>
        <v>-5.9699999999999989</v>
      </c>
      <c r="U35" s="108">
        <f t="shared" si="9"/>
        <v>99.12166666666667</v>
      </c>
      <c r="V35" s="108">
        <f t="shared" si="5"/>
        <v>93.283333333333346</v>
      </c>
      <c r="W35" s="108">
        <f t="shared" si="6"/>
        <v>-5.838333333333324</v>
      </c>
      <c r="X35" s="114">
        <v>114</v>
      </c>
      <c r="Y35" s="114">
        <v>67</v>
      </c>
      <c r="Z35" s="114">
        <f t="shared" si="7"/>
        <v>-47</v>
      </c>
    </row>
    <row r="36" spans="1:26" ht="33.950000000000003" customHeight="1" x14ac:dyDescent="0.25">
      <c r="A36" s="107">
        <v>34</v>
      </c>
      <c r="B36" s="113" t="s">
        <v>53</v>
      </c>
      <c r="C36" s="108">
        <v>98.35</v>
      </c>
      <c r="D36" s="108">
        <v>100</v>
      </c>
      <c r="E36" s="108">
        <f t="shared" si="8"/>
        <v>1.6500000000000057</v>
      </c>
      <c r="F36" s="108">
        <v>100</v>
      </c>
      <c r="G36" s="108">
        <v>100</v>
      </c>
      <c r="H36" s="108">
        <f t="shared" si="0"/>
        <v>0</v>
      </c>
      <c r="I36" s="108">
        <v>100</v>
      </c>
      <c r="J36" s="108">
        <v>100</v>
      </c>
      <c r="K36" s="108">
        <f t="shared" si="1"/>
        <v>0</v>
      </c>
      <c r="L36" s="108">
        <v>100</v>
      </c>
      <c r="M36" s="108">
        <v>100</v>
      </c>
      <c r="N36" s="108">
        <f t="shared" si="2"/>
        <v>0</v>
      </c>
      <c r="O36" s="108">
        <v>100</v>
      </c>
      <c r="P36" s="108">
        <v>100</v>
      </c>
      <c r="Q36" s="108">
        <f t="shared" si="3"/>
        <v>0</v>
      </c>
      <c r="R36" s="108">
        <v>98.35</v>
      </c>
      <c r="S36" s="108">
        <v>100</v>
      </c>
      <c r="T36" s="108">
        <f t="shared" si="4"/>
        <v>1.6500000000000057</v>
      </c>
      <c r="U36" s="108">
        <f t="shared" si="9"/>
        <v>99.45</v>
      </c>
      <c r="V36" s="108">
        <f t="shared" si="5"/>
        <v>100</v>
      </c>
      <c r="W36" s="108">
        <f t="shared" si="6"/>
        <v>0.54999999999999716</v>
      </c>
      <c r="X36" s="114">
        <v>121</v>
      </c>
      <c r="Y36" s="114">
        <v>147</v>
      </c>
      <c r="Z36" s="114">
        <f t="shared" si="7"/>
        <v>26</v>
      </c>
    </row>
    <row r="37" spans="1:26" ht="33.950000000000003" customHeight="1" x14ac:dyDescent="0.25">
      <c r="A37" s="107">
        <v>35</v>
      </c>
      <c r="B37" s="113" t="s">
        <v>65</v>
      </c>
      <c r="C37" s="108">
        <v>100</v>
      </c>
      <c r="D37" s="108">
        <v>100</v>
      </c>
      <c r="E37" s="108">
        <f t="shared" si="8"/>
        <v>0</v>
      </c>
      <c r="F37" s="108">
        <v>100</v>
      </c>
      <c r="G37" s="108">
        <v>100</v>
      </c>
      <c r="H37" s="108">
        <f t="shared" si="0"/>
        <v>0</v>
      </c>
      <c r="I37" s="108">
        <v>100</v>
      </c>
      <c r="J37" s="108">
        <v>100</v>
      </c>
      <c r="K37" s="108">
        <f t="shared" si="1"/>
        <v>0</v>
      </c>
      <c r="L37" s="108">
        <v>100</v>
      </c>
      <c r="M37" s="108">
        <v>100</v>
      </c>
      <c r="N37" s="108">
        <f t="shared" si="2"/>
        <v>0</v>
      </c>
      <c r="O37" s="108">
        <v>100</v>
      </c>
      <c r="P37" s="108">
        <v>100</v>
      </c>
      <c r="Q37" s="108">
        <f t="shared" si="3"/>
        <v>0</v>
      </c>
      <c r="R37" s="108">
        <v>99.18</v>
      </c>
      <c r="S37" s="108">
        <v>100</v>
      </c>
      <c r="T37" s="108">
        <f t="shared" si="4"/>
        <v>0.81999999999999318</v>
      </c>
      <c r="U37" s="108">
        <f t="shared" si="9"/>
        <v>99.863333333333344</v>
      </c>
      <c r="V37" s="108">
        <f t="shared" si="5"/>
        <v>100</v>
      </c>
      <c r="W37" s="108">
        <f t="shared" si="6"/>
        <v>0.13666666666665606</v>
      </c>
      <c r="X37" s="114">
        <v>122</v>
      </c>
      <c r="Y37" s="114">
        <v>114</v>
      </c>
      <c r="Z37" s="114">
        <f t="shared" si="7"/>
        <v>-8</v>
      </c>
    </row>
    <row r="38" spans="1:26" ht="33.950000000000003" customHeight="1" x14ac:dyDescent="0.25">
      <c r="A38" s="107">
        <v>36</v>
      </c>
      <c r="B38" s="113" t="s">
        <v>54</v>
      </c>
      <c r="C38" s="108">
        <v>98.81</v>
      </c>
      <c r="D38" s="108">
        <v>99.17</v>
      </c>
      <c r="E38" s="108">
        <f t="shared" si="8"/>
        <v>0.35999999999999943</v>
      </c>
      <c r="F38" s="108">
        <v>99.11</v>
      </c>
      <c r="G38" s="108">
        <v>99.17</v>
      </c>
      <c r="H38" s="108">
        <f t="shared" si="0"/>
        <v>6.0000000000002274E-2</v>
      </c>
      <c r="I38" s="108">
        <v>99.4</v>
      </c>
      <c r="J38" s="108">
        <v>98.350000000000009</v>
      </c>
      <c r="K38" s="108">
        <f t="shared" si="1"/>
        <v>-1.0499999999999972</v>
      </c>
      <c r="L38" s="108">
        <v>99.41</v>
      </c>
      <c r="M38" s="108">
        <v>99.18</v>
      </c>
      <c r="N38" s="108">
        <f t="shared" si="2"/>
        <v>-0.22999999999998977</v>
      </c>
      <c r="O38" s="108">
        <v>99.41</v>
      </c>
      <c r="P38" s="108">
        <v>98.35</v>
      </c>
      <c r="Q38" s="108">
        <f t="shared" si="3"/>
        <v>-1.0600000000000023</v>
      </c>
      <c r="R38" s="108">
        <v>99.41</v>
      </c>
      <c r="S38" s="108">
        <v>97.52</v>
      </c>
      <c r="T38" s="108">
        <f t="shared" si="4"/>
        <v>-1.8900000000000006</v>
      </c>
      <c r="U38" s="108">
        <f t="shared" si="9"/>
        <v>99.258333333333326</v>
      </c>
      <c r="V38" s="108">
        <f t="shared" si="5"/>
        <v>98.623333333333335</v>
      </c>
      <c r="W38" s="108">
        <f t="shared" si="6"/>
        <v>-0.63499999999999091</v>
      </c>
      <c r="X38" s="114">
        <v>337</v>
      </c>
      <c r="Y38" s="114">
        <v>121</v>
      </c>
      <c r="Z38" s="114">
        <f t="shared" si="7"/>
        <v>-216</v>
      </c>
    </row>
    <row r="39" spans="1:26" ht="33.950000000000003" customHeight="1" x14ac:dyDescent="0.25">
      <c r="A39" s="107">
        <v>37</v>
      </c>
      <c r="B39" s="113" t="s">
        <v>55</v>
      </c>
      <c r="C39" s="108">
        <v>100</v>
      </c>
      <c r="D39" s="108">
        <v>99.6</v>
      </c>
      <c r="E39" s="108">
        <f t="shared" si="8"/>
        <v>-0.40000000000000568</v>
      </c>
      <c r="F39" s="108">
        <v>100</v>
      </c>
      <c r="G39" s="108">
        <v>99.6</v>
      </c>
      <c r="H39" s="108">
        <f t="shared" si="0"/>
        <v>-0.40000000000000568</v>
      </c>
      <c r="I39" s="108">
        <v>100</v>
      </c>
      <c r="J39" s="108">
        <v>99.6</v>
      </c>
      <c r="K39" s="108">
        <f t="shared" si="1"/>
        <v>-0.40000000000000568</v>
      </c>
      <c r="L39" s="108">
        <v>100</v>
      </c>
      <c r="M39" s="108">
        <v>99.6</v>
      </c>
      <c r="N39" s="108">
        <f t="shared" si="2"/>
        <v>-0.40000000000000568</v>
      </c>
      <c r="O39" s="108">
        <v>100</v>
      </c>
      <c r="P39" s="108">
        <v>99.6</v>
      </c>
      <c r="Q39" s="108">
        <f t="shared" si="3"/>
        <v>-0.40000000000000568</v>
      </c>
      <c r="R39" s="108">
        <v>100</v>
      </c>
      <c r="S39" s="108">
        <v>100</v>
      </c>
      <c r="T39" s="108">
        <f t="shared" si="4"/>
        <v>0</v>
      </c>
      <c r="U39" s="108">
        <f t="shared" si="9"/>
        <v>100</v>
      </c>
      <c r="V39" s="108">
        <f t="shared" si="5"/>
        <v>99.666666666666671</v>
      </c>
      <c r="W39" s="108">
        <f t="shared" si="6"/>
        <v>-0.3333333333333286</v>
      </c>
      <c r="X39" s="114">
        <v>176</v>
      </c>
      <c r="Y39" s="114">
        <v>249</v>
      </c>
      <c r="Z39" s="114">
        <f t="shared" si="7"/>
        <v>73</v>
      </c>
    </row>
    <row r="40" spans="1:26" ht="33.950000000000003" customHeight="1" x14ac:dyDescent="0.25">
      <c r="A40" s="107">
        <v>38</v>
      </c>
      <c r="B40" s="113" t="s">
        <v>56</v>
      </c>
      <c r="C40" s="108">
        <v>94.48</v>
      </c>
      <c r="D40" s="108">
        <v>100</v>
      </c>
      <c r="E40" s="108">
        <f t="shared" si="8"/>
        <v>5.519999999999996</v>
      </c>
      <c r="F40" s="108">
        <v>96.93</v>
      </c>
      <c r="G40" s="108">
        <v>89.47</v>
      </c>
      <c r="H40" s="108">
        <f t="shared" si="0"/>
        <v>-7.460000000000008</v>
      </c>
      <c r="I40" s="108">
        <v>96.93</v>
      </c>
      <c r="J40" s="108">
        <v>100</v>
      </c>
      <c r="K40" s="108">
        <f t="shared" si="1"/>
        <v>3.0699999999999932</v>
      </c>
      <c r="L40" s="108">
        <v>96.93</v>
      </c>
      <c r="M40" s="108">
        <v>94.73</v>
      </c>
      <c r="N40" s="108">
        <f t="shared" si="2"/>
        <v>-2.2000000000000028</v>
      </c>
      <c r="O40" s="108">
        <v>97.54</v>
      </c>
      <c r="P40" s="108">
        <v>94.740000000000009</v>
      </c>
      <c r="Q40" s="108">
        <f t="shared" si="3"/>
        <v>-2.7999999999999972</v>
      </c>
      <c r="R40" s="108">
        <v>96.93</v>
      </c>
      <c r="S40" s="108">
        <v>89.47</v>
      </c>
      <c r="T40" s="108">
        <f t="shared" si="4"/>
        <v>-7.460000000000008</v>
      </c>
      <c r="U40" s="108">
        <f t="shared" si="9"/>
        <v>96.623333333333335</v>
      </c>
      <c r="V40" s="108">
        <f t="shared" si="5"/>
        <v>94.734999999999999</v>
      </c>
      <c r="W40" s="108">
        <f t="shared" si="6"/>
        <v>-1.8883333333333354</v>
      </c>
      <c r="X40" s="114">
        <v>163</v>
      </c>
      <c r="Y40" s="114">
        <v>19</v>
      </c>
      <c r="Z40" s="114">
        <f t="shared" si="7"/>
        <v>-144</v>
      </c>
    </row>
    <row r="41" spans="1:26" ht="33.950000000000003" customHeight="1" x14ac:dyDescent="0.25">
      <c r="A41" s="107">
        <v>39</v>
      </c>
      <c r="B41" s="113" t="s">
        <v>57</v>
      </c>
      <c r="C41" s="108">
        <v>95.86</v>
      </c>
      <c r="D41" s="108">
        <v>91.67</v>
      </c>
      <c r="E41" s="108">
        <f t="shared" si="8"/>
        <v>-4.1899999999999977</v>
      </c>
      <c r="F41" s="108">
        <v>97.93</v>
      </c>
      <c r="G41" s="108">
        <v>100</v>
      </c>
      <c r="H41" s="108">
        <f t="shared" si="0"/>
        <v>2.0699999999999932</v>
      </c>
      <c r="I41" s="108">
        <v>94.48</v>
      </c>
      <c r="J41" s="108">
        <v>83.33</v>
      </c>
      <c r="K41" s="108">
        <f t="shared" si="1"/>
        <v>-11.150000000000006</v>
      </c>
      <c r="L41" s="108">
        <v>94.48</v>
      </c>
      <c r="M41" s="108">
        <v>87.5</v>
      </c>
      <c r="N41" s="108">
        <f t="shared" si="2"/>
        <v>-6.980000000000004</v>
      </c>
      <c r="O41" s="108">
        <v>97.24</v>
      </c>
      <c r="P41" s="108">
        <v>87.5</v>
      </c>
      <c r="Q41" s="108">
        <f t="shared" si="3"/>
        <v>-9.7399999999999949</v>
      </c>
      <c r="R41" s="108">
        <v>98.62</v>
      </c>
      <c r="S41" s="108">
        <v>100</v>
      </c>
      <c r="T41" s="108">
        <f t="shared" si="4"/>
        <v>1.3799999999999955</v>
      </c>
      <c r="U41" s="108">
        <f t="shared" si="9"/>
        <v>96.435000000000002</v>
      </c>
      <c r="V41" s="108">
        <f t="shared" si="5"/>
        <v>91.666666666666671</v>
      </c>
      <c r="W41" s="108">
        <f t="shared" si="6"/>
        <v>-4.7683333333333309</v>
      </c>
      <c r="X41" s="114">
        <v>145</v>
      </c>
      <c r="Y41" s="114">
        <v>24</v>
      </c>
      <c r="Z41" s="114">
        <f t="shared" si="7"/>
        <v>-121</v>
      </c>
    </row>
    <row r="42" spans="1:26" s="121" customFormat="1" ht="23.25" customHeight="1" x14ac:dyDescent="0.25">
      <c r="A42" s="115" t="s">
        <v>142</v>
      </c>
      <c r="B42" s="115"/>
      <c r="C42" s="116">
        <f>AVERAGE(C3:C41)</f>
        <v>95.779487179487177</v>
      </c>
      <c r="D42" s="116">
        <f>AVERAGE(D3:D41)</f>
        <v>95.899210526315798</v>
      </c>
      <c r="E42" s="116">
        <f>D42-C42</f>
        <v>0.1197233468286214</v>
      </c>
      <c r="F42" s="116">
        <f>AVERAGE(F3:F41)</f>
        <v>97.610256410256397</v>
      </c>
      <c r="G42" s="116">
        <f>AVERAGE(G3:G41)</f>
        <v>95.703684210526333</v>
      </c>
      <c r="H42" s="116">
        <f>G42-F42</f>
        <v>-1.9065721997300642</v>
      </c>
      <c r="I42" s="116">
        <f t="shared" ref="I42:N42" si="10">AVERAGE(I3:I41)</f>
        <v>95.746153846153874</v>
      </c>
      <c r="J42" s="116">
        <f>AVERAGE(J3:J41)</f>
        <v>93.960789473684201</v>
      </c>
      <c r="K42" s="119">
        <f t="shared" si="1"/>
        <v>-1.7853643724696724</v>
      </c>
      <c r="L42" s="116">
        <f t="shared" si="10"/>
        <v>95.263333333333335</v>
      </c>
      <c r="M42" s="116">
        <f>AVERAGE(M3:M41)</f>
        <v>94.199736842105267</v>
      </c>
      <c r="N42" s="119">
        <f t="shared" si="2"/>
        <v>-1.0635964912280684</v>
      </c>
      <c r="O42" s="116">
        <f>AVERAGE(O3:O41)</f>
        <v>95.721282051282031</v>
      </c>
      <c r="P42" s="116">
        <f>AVERAGE(P3:P41)</f>
        <v>92.547894736842096</v>
      </c>
      <c r="Q42" s="119">
        <f>P42-O42</f>
        <v>-3.1733873144399354</v>
      </c>
      <c r="R42" s="116">
        <f>AVERAGE(R3:R41)</f>
        <v>97.702564102564097</v>
      </c>
      <c r="S42" s="116">
        <f>AVERAGE(S3:S41)</f>
        <v>94.808157894736837</v>
      </c>
      <c r="T42" s="119">
        <f>S42-R42</f>
        <v>-2.8944062078272594</v>
      </c>
      <c r="U42" s="116">
        <f>AVERAGE(U3:U41)</f>
        <v>96.378632478632454</v>
      </c>
      <c r="V42" s="116">
        <f>AVERAGE(V3:V41)</f>
        <v>94.51991228070176</v>
      </c>
      <c r="W42" s="119">
        <f t="shared" si="6"/>
        <v>-1.858720197930694</v>
      </c>
      <c r="X42" s="117">
        <f>SUM(X3:X41)</f>
        <v>5226</v>
      </c>
      <c r="Y42" s="118">
        <f>SUM(Y3:Y41)</f>
        <v>5839</v>
      </c>
      <c r="Z42" s="120">
        <f t="shared" si="7"/>
        <v>613</v>
      </c>
    </row>
    <row r="43" spans="1:26" ht="68.25" customHeight="1" x14ac:dyDescent="0.25">
      <c r="U43" s="46"/>
    </row>
    <row r="44" spans="1:26" ht="57" customHeight="1" x14ac:dyDescent="0.25"/>
  </sheetData>
  <mergeCells count="11">
    <mergeCell ref="O1:Q1"/>
    <mergeCell ref="U1:W1"/>
    <mergeCell ref="X1:Z1"/>
    <mergeCell ref="A42:B42"/>
    <mergeCell ref="A1:A2"/>
    <mergeCell ref="B1:B2"/>
    <mergeCell ref="C1:E1"/>
    <mergeCell ref="F1:H1"/>
    <mergeCell ref="I1:K1"/>
    <mergeCell ref="L1:N1"/>
    <mergeCell ref="R1:T1"/>
  </mergeCells>
  <conditionalFormatting sqref="E3:E41">
    <cfRule type="cellIs" dxfId="20" priority="19" operator="lessThan">
      <formula>0</formula>
    </cfRule>
  </conditionalFormatting>
  <conditionalFormatting sqref="N3:N42">
    <cfRule type="cellIs" dxfId="19" priority="14" operator="lessThan">
      <formula>0</formula>
    </cfRule>
  </conditionalFormatting>
  <conditionalFormatting sqref="Q3:Q42">
    <cfRule type="cellIs" dxfId="18" priority="13" operator="lessThan">
      <formula>0</formula>
    </cfRule>
  </conditionalFormatting>
  <conditionalFormatting sqref="W3:W42">
    <cfRule type="cellIs" dxfId="17" priority="12" operator="lessThan">
      <formula>0</formula>
    </cfRule>
  </conditionalFormatting>
  <conditionalFormatting sqref="Z3:Z42">
    <cfRule type="cellIs" dxfId="16" priority="11" operator="lessThan">
      <formula>0</formula>
    </cfRule>
  </conditionalFormatting>
  <conditionalFormatting sqref="E42">
    <cfRule type="cellIs" dxfId="15" priority="8" operator="lessThan">
      <formula>0</formula>
    </cfRule>
  </conditionalFormatting>
  <conditionalFormatting sqref="H3:H41">
    <cfRule type="cellIs" dxfId="14" priority="6" operator="lessThan">
      <formula>0</formula>
    </cfRule>
  </conditionalFormatting>
  <conditionalFormatting sqref="H42">
    <cfRule type="cellIs" dxfId="13" priority="5" operator="lessThan">
      <formula>0</formula>
    </cfRule>
  </conditionalFormatting>
  <conditionalFormatting sqref="K3:K42">
    <cfRule type="cellIs" dxfId="12" priority="4" operator="lessThan">
      <formula>0</formula>
    </cfRule>
  </conditionalFormatting>
  <conditionalFormatting sqref="T42">
    <cfRule type="cellIs" dxfId="11" priority="2" operator="lessThan">
      <formula>0</formula>
    </cfRule>
  </conditionalFormatting>
  <conditionalFormatting sqref="T3:T41">
    <cfRule type="cellIs" dxfId="1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85" zoomScaleNormal="85" workbookViewId="0">
      <pane xSplit="2" ySplit="2" topLeftCell="L20" activePane="bottomRight" state="frozen"/>
      <selection pane="topRight" activeCell="C1" sqref="C1"/>
      <selection pane="bottomLeft" activeCell="A3" sqref="A3"/>
      <selection pane="bottomRight" activeCell="W36" sqref="W36"/>
    </sheetView>
  </sheetViews>
  <sheetFormatPr defaultRowHeight="15" x14ac:dyDescent="0.25"/>
  <cols>
    <col min="1" max="1" width="6.28515625" style="104" customWidth="1"/>
    <col min="2" max="2" width="26.140625" style="45" customWidth="1"/>
    <col min="3" max="16" width="18.28515625" style="30" customWidth="1"/>
    <col min="17" max="17" width="19.28515625" style="30" customWidth="1"/>
    <col min="18" max="18" width="14.28515625" style="103" customWidth="1"/>
    <col min="19" max="19" width="13.140625" style="103" customWidth="1"/>
    <col min="20" max="20" width="17.5703125" style="103" customWidth="1"/>
    <col min="21" max="26" width="18.28515625" style="30" customWidth="1"/>
    <col min="27" max="16384" width="9.140625" style="30"/>
  </cols>
  <sheetData>
    <row r="1" spans="1:26" ht="50.25" customHeight="1" x14ac:dyDescent="0.25">
      <c r="A1" s="111" t="s">
        <v>117</v>
      </c>
      <c r="B1" s="111" t="s">
        <v>0</v>
      </c>
      <c r="C1" s="112" t="s">
        <v>152</v>
      </c>
      <c r="D1" s="112"/>
      <c r="E1" s="112"/>
      <c r="F1" s="112" t="s">
        <v>156</v>
      </c>
      <c r="G1" s="112"/>
      <c r="H1" s="112"/>
      <c r="I1" s="112" t="s">
        <v>157</v>
      </c>
      <c r="J1" s="112"/>
      <c r="K1" s="112"/>
      <c r="L1" s="112" t="s">
        <v>158</v>
      </c>
      <c r="M1" s="112"/>
      <c r="N1" s="112"/>
      <c r="O1" s="112" t="s">
        <v>159</v>
      </c>
      <c r="P1" s="112"/>
      <c r="Q1" s="112"/>
      <c r="R1" s="112" t="s">
        <v>160</v>
      </c>
      <c r="S1" s="112"/>
      <c r="T1" s="112"/>
      <c r="U1" s="112" t="s">
        <v>161</v>
      </c>
      <c r="V1" s="112"/>
      <c r="W1" s="112"/>
      <c r="X1" s="112" t="s">
        <v>118</v>
      </c>
      <c r="Y1" s="112"/>
      <c r="Z1" s="112"/>
    </row>
    <row r="2" spans="1:26" ht="22.5" customHeight="1" x14ac:dyDescent="0.25">
      <c r="A2" s="111"/>
      <c r="B2" s="111"/>
      <c r="C2" s="105" t="s">
        <v>153</v>
      </c>
      <c r="D2" s="105" t="s">
        <v>154</v>
      </c>
      <c r="E2" s="105" t="s">
        <v>119</v>
      </c>
      <c r="F2" s="105" t="s">
        <v>153</v>
      </c>
      <c r="G2" s="105" t="s">
        <v>154</v>
      </c>
      <c r="H2" s="105" t="s">
        <v>119</v>
      </c>
      <c r="I2" s="105" t="s">
        <v>153</v>
      </c>
      <c r="J2" s="105" t="s">
        <v>154</v>
      </c>
      <c r="K2" s="105" t="s">
        <v>119</v>
      </c>
      <c r="L2" s="105" t="s">
        <v>153</v>
      </c>
      <c r="M2" s="105" t="s">
        <v>154</v>
      </c>
      <c r="N2" s="105" t="s">
        <v>119</v>
      </c>
      <c r="O2" s="105" t="s">
        <v>153</v>
      </c>
      <c r="P2" s="105" t="s">
        <v>154</v>
      </c>
      <c r="Q2" s="105" t="s">
        <v>119</v>
      </c>
      <c r="R2" s="105" t="s">
        <v>153</v>
      </c>
      <c r="S2" s="105" t="s">
        <v>154</v>
      </c>
      <c r="T2" s="105" t="s">
        <v>119</v>
      </c>
      <c r="U2" s="105" t="s">
        <v>153</v>
      </c>
      <c r="V2" s="105" t="s">
        <v>154</v>
      </c>
      <c r="W2" s="105" t="s">
        <v>119</v>
      </c>
      <c r="X2" s="105" t="s">
        <v>153</v>
      </c>
      <c r="Y2" s="105" t="s">
        <v>154</v>
      </c>
      <c r="Z2" s="105" t="s">
        <v>119</v>
      </c>
    </row>
    <row r="3" spans="1:26" ht="34.5" customHeight="1" x14ac:dyDescent="0.25">
      <c r="A3" s="107">
        <v>1</v>
      </c>
      <c r="B3" s="113" t="s">
        <v>143</v>
      </c>
      <c r="C3" s="108">
        <v>99.15</v>
      </c>
      <c r="D3" s="108">
        <v>98.6</v>
      </c>
      <c r="E3" s="108">
        <f>D3-C3</f>
        <v>-0.55000000000001137</v>
      </c>
      <c r="F3" s="108">
        <v>99.15</v>
      </c>
      <c r="G3" s="108">
        <v>97.2</v>
      </c>
      <c r="H3" s="108">
        <f>G3-F3</f>
        <v>-1.9500000000000028</v>
      </c>
      <c r="I3" s="108">
        <v>99.15</v>
      </c>
      <c r="J3" s="108">
        <v>95.800000000000011</v>
      </c>
      <c r="K3" s="108">
        <f>J3-I3</f>
        <v>-3.3499999999999943</v>
      </c>
      <c r="L3" s="108">
        <v>97.43</v>
      </c>
      <c r="M3" s="108">
        <v>97.2</v>
      </c>
      <c r="N3" s="108">
        <f>M3-L3</f>
        <v>-0.23000000000000398</v>
      </c>
      <c r="O3" s="108">
        <v>98.29</v>
      </c>
      <c r="P3" s="108">
        <v>95.8</v>
      </c>
      <c r="Q3" s="108">
        <f>P3-O3</f>
        <v>-2.4900000000000091</v>
      </c>
      <c r="R3" s="108">
        <v>99.15</v>
      </c>
      <c r="S3" s="108">
        <v>96.5</v>
      </c>
      <c r="T3" s="108">
        <f>S3-R3</f>
        <v>-2.6500000000000057</v>
      </c>
      <c r="U3" s="108">
        <f>AVERAGE(R3,O3,L3,I3,F3,C2)</f>
        <v>98.633999999999986</v>
      </c>
      <c r="V3" s="108">
        <f>AVERAGE(S3,P3,M3,J3,G3,D3)</f>
        <v>96.850000000000009</v>
      </c>
      <c r="W3" s="108">
        <f>V3-U3</f>
        <v>-1.7839999999999776</v>
      </c>
      <c r="X3" s="114">
        <v>117</v>
      </c>
      <c r="Y3" s="114">
        <v>143</v>
      </c>
      <c r="Z3" s="114">
        <f>Y3-X3</f>
        <v>26</v>
      </c>
    </row>
    <row r="4" spans="1:26" ht="33.950000000000003" customHeight="1" x14ac:dyDescent="0.25">
      <c r="A4" s="107">
        <v>2</v>
      </c>
      <c r="B4" s="113" t="s">
        <v>170</v>
      </c>
      <c r="C4" s="108">
        <v>72.67</v>
      </c>
      <c r="D4" s="108">
        <v>56.25</v>
      </c>
      <c r="E4" s="108">
        <f t="shared" ref="E4:E36" si="0">D4-C4</f>
        <v>-16.420000000000002</v>
      </c>
      <c r="F4" s="108">
        <v>73.33</v>
      </c>
      <c r="G4" s="108">
        <v>62.5</v>
      </c>
      <c r="H4" s="108">
        <f t="shared" ref="H4:H10" si="1">G4-F4</f>
        <v>-10.829999999999998</v>
      </c>
      <c r="I4" s="108">
        <v>56</v>
      </c>
      <c r="J4" s="108">
        <v>57.29</v>
      </c>
      <c r="K4" s="108">
        <f t="shared" ref="K4:K10" si="2">J4-I4</f>
        <v>1.2899999999999991</v>
      </c>
      <c r="L4" s="108">
        <v>55.33</v>
      </c>
      <c r="M4" s="108">
        <v>55.21</v>
      </c>
      <c r="N4" s="108">
        <f t="shared" ref="N4:N36" si="3">M4-L4</f>
        <v>-0.11999999999999744</v>
      </c>
      <c r="O4" s="108">
        <v>58</v>
      </c>
      <c r="P4" s="108">
        <v>54.17</v>
      </c>
      <c r="Q4" s="108">
        <f t="shared" ref="Q4:Q36" si="4">P4-O4</f>
        <v>-3.8299999999999983</v>
      </c>
      <c r="R4" s="108">
        <v>87.33</v>
      </c>
      <c r="S4" s="108">
        <v>80.209999999999994</v>
      </c>
      <c r="T4" s="108">
        <f t="shared" ref="T4:T10" si="5">S4-R4</f>
        <v>-7.1200000000000045</v>
      </c>
      <c r="U4" s="108">
        <f>AVERAGE(R4,O4,L4,I4,F4,C3)</f>
        <v>71.523333333333326</v>
      </c>
      <c r="V4" s="108">
        <f t="shared" ref="V4:V35" si="6">AVERAGE(S4,P4,M4,J4,G4,D4)</f>
        <v>60.938333333333333</v>
      </c>
      <c r="W4" s="108">
        <f t="shared" ref="W4:W10" si="7">V4-U4</f>
        <v>-10.584999999999994</v>
      </c>
      <c r="X4" s="114">
        <v>150</v>
      </c>
      <c r="Y4" s="114">
        <v>96</v>
      </c>
      <c r="Z4" s="114">
        <f t="shared" ref="Z4:Z36" si="8">Y4-X4</f>
        <v>-54</v>
      </c>
    </row>
    <row r="5" spans="1:26" ht="33.950000000000003" customHeight="1" x14ac:dyDescent="0.25">
      <c r="A5" s="107">
        <v>3</v>
      </c>
      <c r="B5" s="113" t="s">
        <v>92</v>
      </c>
      <c r="C5" s="108">
        <v>99.57</v>
      </c>
      <c r="D5" s="108">
        <v>89.29</v>
      </c>
      <c r="E5" s="108">
        <f t="shared" si="0"/>
        <v>-10.279999999999987</v>
      </c>
      <c r="F5" s="108">
        <v>99.57</v>
      </c>
      <c r="G5" s="108">
        <v>91.07</v>
      </c>
      <c r="H5" s="108">
        <f t="shared" si="1"/>
        <v>-8.5</v>
      </c>
      <c r="I5" s="108">
        <v>98.3</v>
      </c>
      <c r="J5" s="108">
        <v>82.14</v>
      </c>
      <c r="K5" s="108">
        <f t="shared" si="2"/>
        <v>-16.159999999999997</v>
      </c>
      <c r="L5" s="108">
        <v>99.15</v>
      </c>
      <c r="M5" s="108">
        <v>82.14</v>
      </c>
      <c r="N5" s="108">
        <f t="shared" si="3"/>
        <v>-17.010000000000005</v>
      </c>
      <c r="O5" s="108">
        <v>99.15</v>
      </c>
      <c r="P5" s="108">
        <v>82.14</v>
      </c>
      <c r="Q5" s="108">
        <f t="shared" si="4"/>
        <v>-17.010000000000005</v>
      </c>
      <c r="R5" s="108">
        <v>99.15</v>
      </c>
      <c r="S5" s="108">
        <v>92.86</v>
      </c>
      <c r="T5" s="108">
        <f t="shared" si="5"/>
        <v>-6.2900000000000063</v>
      </c>
      <c r="U5" s="108">
        <f>AVERAGE(R5,O5,L5,I5,F5,C4)</f>
        <v>94.665000000000006</v>
      </c>
      <c r="V5" s="108">
        <f t="shared" si="6"/>
        <v>86.606666666666669</v>
      </c>
      <c r="W5" s="108">
        <f t="shared" si="7"/>
        <v>-8.0583333333333371</v>
      </c>
      <c r="X5" s="114">
        <v>235</v>
      </c>
      <c r="Y5" s="114">
        <v>56</v>
      </c>
      <c r="Z5" s="114">
        <f t="shared" si="8"/>
        <v>-179</v>
      </c>
    </row>
    <row r="6" spans="1:26" ht="33.950000000000003" customHeight="1" x14ac:dyDescent="0.25">
      <c r="A6" s="107">
        <v>4</v>
      </c>
      <c r="B6" s="113" t="s">
        <v>96</v>
      </c>
      <c r="C6" s="108">
        <v>79.209999999999994</v>
      </c>
      <c r="D6" s="108">
        <v>96.68</v>
      </c>
      <c r="E6" s="108">
        <f t="shared" si="0"/>
        <v>17.470000000000013</v>
      </c>
      <c r="F6" s="108">
        <v>74.19</v>
      </c>
      <c r="G6" s="108">
        <v>96.28</v>
      </c>
      <c r="H6" s="108">
        <f t="shared" si="1"/>
        <v>22.090000000000003</v>
      </c>
      <c r="I6" s="108">
        <v>65.95</v>
      </c>
      <c r="J6" s="108">
        <v>95.88</v>
      </c>
      <c r="K6" s="108">
        <f t="shared" si="2"/>
        <v>29.929999999999993</v>
      </c>
      <c r="L6" s="108">
        <v>61.65</v>
      </c>
      <c r="M6" s="108">
        <v>95.61</v>
      </c>
      <c r="N6" s="108">
        <f t="shared" si="3"/>
        <v>33.96</v>
      </c>
      <c r="O6" s="108">
        <v>69.53</v>
      </c>
      <c r="P6" s="108">
        <v>95.88</v>
      </c>
      <c r="Q6" s="108">
        <f>P6-O6</f>
        <v>26.349999999999994</v>
      </c>
      <c r="R6" s="108">
        <v>89.96</v>
      </c>
      <c r="S6" s="108">
        <v>98.01</v>
      </c>
      <c r="T6" s="108">
        <f t="shared" si="5"/>
        <v>8.0500000000000114</v>
      </c>
      <c r="U6" s="108">
        <f>AVERAGE(R6,O6,L6,I6,F6,C5)</f>
        <v>76.808333333333337</v>
      </c>
      <c r="V6" s="108">
        <f>AVERAGE(S6,P6,M6,J6,G6,D6)</f>
        <v>96.389999999999986</v>
      </c>
      <c r="W6" s="108">
        <f t="shared" si="7"/>
        <v>19.581666666666649</v>
      </c>
      <c r="X6" s="114">
        <v>279</v>
      </c>
      <c r="Y6" s="114">
        <v>752</v>
      </c>
      <c r="Z6" s="114">
        <f t="shared" si="8"/>
        <v>473</v>
      </c>
    </row>
    <row r="7" spans="1:26" ht="33.950000000000003" customHeight="1" x14ac:dyDescent="0.25">
      <c r="A7" s="107">
        <v>5</v>
      </c>
      <c r="B7" s="113" t="s">
        <v>97</v>
      </c>
      <c r="C7" s="108">
        <v>78.41</v>
      </c>
      <c r="D7" s="108">
        <v>94.01</v>
      </c>
      <c r="E7" s="108">
        <f t="shared" si="0"/>
        <v>15.600000000000009</v>
      </c>
      <c r="F7" s="108">
        <v>78.41</v>
      </c>
      <c r="G7" s="108">
        <v>94.17</v>
      </c>
      <c r="H7" s="108">
        <f t="shared" si="1"/>
        <v>15.760000000000005</v>
      </c>
      <c r="I7" s="108">
        <v>68.19</v>
      </c>
      <c r="J7" s="108">
        <v>92.55</v>
      </c>
      <c r="K7" s="108">
        <f t="shared" si="2"/>
        <v>24.36</v>
      </c>
      <c r="L7" s="108">
        <v>69.319999999999993</v>
      </c>
      <c r="M7" s="108">
        <v>92.56</v>
      </c>
      <c r="N7" s="108">
        <f t="shared" si="3"/>
        <v>23.240000000000009</v>
      </c>
      <c r="O7" s="108">
        <v>72.72</v>
      </c>
      <c r="P7" s="108">
        <v>93.36999999999999</v>
      </c>
      <c r="Q7" s="108">
        <f>P7-O7</f>
        <v>20.649999999999991</v>
      </c>
      <c r="R7" s="108">
        <v>92.05</v>
      </c>
      <c r="S7" s="108">
        <v>97.25</v>
      </c>
      <c r="T7" s="108">
        <f t="shared" si="5"/>
        <v>5.2000000000000028</v>
      </c>
      <c r="U7" s="108">
        <f>AVERAGE(R7,O7,L7,I7,F7,C6)</f>
        <v>76.649999999999991</v>
      </c>
      <c r="V7" s="108">
        <f>AVERAGE(S7,P7,M7,J7,G7,D7)</f>
        <v>93.985000000000014</v>
      </c>
      <c r="W7" s="108">
        <f t="shared" si="7"/>
        <v>17.335000000000022</v>
      </c>
      <c r="X7" s="114">
        <v>88</v>
      </c>
      <c r="Y7" s="114">
        <v>618</v>
      </c>
      <c r="Z7" s="114">
        <f t="shared" si="8"/>
        <v>530</v>
      </c>
    </row>
    <row r="8" spans="1:26" ht="33.950000000000003" customHeight="1" x14ac:dyDescent="0.25">
      <c r="A8" s="107">
        <v>6</v>
      </c>
      <c r="B8" s="113" t="s">
        <v>98</v>
      </c>
      <c r="C8" s="108">
        <v>85.71</v>
      </c>
      <c r="D8" s="108">
        <v>78.13</v>
      </c>
      <c r="E8" s="108">
        <f t="shared" si="0"/>
        <v>-7.5799999999999983</v>
      </c>
      <c r="F8" s="108">
        <v>87.14</v>
      </c>
      <c r="G8" s="108">
        <v>75</v>
      </c>
      <c r="H8" s="108">
        <f t="shared" si="1"/>
        <v>-12.14</v>
      </c>
      <c r="I8" s="108">
        <v>77.86</v>
      </c>
      <c r="J8" s="108">
        <v>72.510000000000005</v>
      </c>
      <c r="K8" s="108">
        <f t="shared" si="2"/>
        <v>-5.3499999999999943</v>
      </c>
      <c r="L8" s="108">
        <v>77.14</v>
      </c>
      <c r="M8" s="108">
        <v>68.760000000000005</v>
      </c>
      <c r="N8" s="108">
        <f t="shared" si="3"/>
        <v>-8.3799999999999955</v>
      </c>
      <c r="O8" s="108">
        <v>80</v>
      </c>
      <c r="P8" s="108">
        <v>68.75</v>
      </c>
      <c r="Q8" s="108">
        <f>P8-O8</f>
        <v>-11.25</v>
      </c>
      <c r="R8" s="108">
        <v>92.86</v>
      </c>
      <c r="S8" s="108">
        <v>92.5</v>
      </c>
      <c r="T8" s="108">
        <f t="shared" si="5"/>
        <v>-0.35999999999999943</v>
      </c>
      <c r="U8" s="108">
        <f t="shared" ref="U8:U35" si="9">AVERAGE(R8,O8,L8,I8,F8,C8)</f>
        <v>83.451666666666668</v>
      </c>
      <c r="V8" s="108">
        <f>AVERAGE(S8,P8,M8,J8,G8,D8)</f>
        <v>75.941666666666663</v>
      </c>
      <c r="W8" s="108">
        <f t="shared" si="7"/>
        <v>-7.5100000000000051</v>
      </c>
      <c r="X8" s="114">
        <v>140</v>
      </c>
      <c r="Y8" s="114">
        <v>160</v>
      </c>
      <c r="Z8" s="114">
        <f t="shared" si="8"/>
        <v>20</v>
      </c>
    </row>
    <row r="9" spans="1:26" ht="33.950000000000003" customHeight="1" x14ac:dyDescent="0.25">
      <c r="A9" s="107">
        <v>7</v>
      </c>
      <c r="B9" s="113" t="s">
        <v>99</v>
      </c>
      <c r="C9" s="108">
        <v>73.459999999999994</v>
      </c>
      <c r="D9" s="108">
        <v>68.92</v>
      </c>
      <c r="E9" s="108">
        <f t="shared" si="0"/>
        <v>-4.539999999999992</v>
      </c>
      <c r="F9" s="108">
        <v>74.069999999999993</v>
      </c>
      <c r="G9" s="108">
        <v>74.319999999999993</v>
      </c>
      <c r="H9" s="108">
        <f t="shared" si="1"/>
        <v>0.25</v>
      </c>
      <c r="I9" s="108">
        <v>67.28</v>
      </c>
      <c r="J9" s="108">
        <v>63.510000000000005</v>
      </c>
      <c r="K9" s="108">
        <f t="shared" si="2"/>
        <v>-3.769999999999996</v>
      </c>
      <c r="L9" s="108">
        <v>62.34</v>
      </c>
      <c r="M9" s="108">
        <v>62.160000000000004</v>
      </c>
      <c r="N9" s="108">
        <f t="shared" si="3"/>
        <v>-0.17999999999999972</v>
      </c>
      <c r="O9" s="108">
        <v>62.35</v>
      </c>
      <c r="P9" s="108">
        <v>64.87</v>
      </c>
      <c r="Q9" s="108">
        <f>P9-O9</f>
        <v>2.5200000000000031</v>
      </c>
      <c r="R9" s="108">
        <v>91.98</v>
      </c>
      <c r="S9" s="108">
        <v>93.24</v>
      </c>
      <c r="T9" s="108">
        <f t="shared" si="5"/>
        <v>1.2599999999999909</v>
      </c>
      <c r="U9" s="108">
        <f t="shared" si="9"/>
        <v>71.913333333333341</v>
      </c>
      <c r="V9" s="108">
        <f>AVERAGE(S9,P9,M9,J9,G9,D9)</f>
        <v>71.17</v>
      </c>
      <c r="W9" s="108">
        <f t="shared" si="7"/>
        <v>-0.7433333333333394</v>
      </c>
      <c r="X9" s="114">
        <v>162</v>
      </c>
      <c r="Y9" s="114">
        <v>74</v>
      </c>
      <c r="Z9" s="114">
        <f t="shared" si="8"/>
        <v>-88</v>
      </c>
    </row>
    <row r="10" spans="1:26" ht="33.950000000000003" customHeight="1" x14ac:dyDescent="0.25">
      <c r="A10" s="107">
        <v>8</v>
      </c>
      <c r="B10" s="113" t="s">
        <v>100</v>
      </c>
      <c r="C10" s="108">
        <v>94.85</v>
      </c>
      <c r="D10" s="108">
        <v>92.52</v>
      </c>
      <c r="E10" s="108">
        <f t="shared" si="0"/>
        <v>-2.3299999999999983</v>
      </c>
      <c r="F10" s="108">
        <v>86.76</v>
      </c>
      <c r="G10" s="108">
        <v>93.46</v>
      </c>
      <c r="H10" s="108">
        <f t="shared" si="1"/>
        <v>6.6999999999999886</v>
      </c>
      <c r="I10" s="108">
        <v>90.44</v>
      </c>
      <c r="J10" s="108">
        <v>85.990000000000009</v>
      </c>
      <c r="K10" s="108">
        <f t="shared" si="2"/>
        <v>-4.4499999999999886</v>
      </c>
      <c r="L10" s="108">
        <v>90.44</v>
      </c>
      <c r="M10" s="108">
        <v>84.11</v>
      </c>
      <c r="N10" s="108">
        <f t="shared" si="3"/>
        <v>-6.3299999999999983</v>
      </c>
      <c r="O10" s="108">
        <v>91.91</v>
      </c>
      <c r="P10" s="108">
        <v>85.050000000000011</v>
      </c>
      <c r="Q10" s="108">
        <f>P10-O10</f>
        <v>-6.8599999999999852</v>
      </c>
      <c r="R10" s="108">
        <v>100</v>
      </c>
      <c r="S10" s="108">
        <v>97.2</v>
      </c>
      <c r="T10" s="108">
        <f t="shared" si="5"/>
        <v>-2.7999999999999972</v>
      </c>
      <c r="U10" s="108">
        <f t="shared" si="9"/>
        <v>92.399999999999991</v>
      </c>
      <c r="V10" s="108">
        <f>AVERAGE(S10,P10,M10,J10,G10,D10)</f>
        <v>89.721666666666678</v>
      </c>
      <c r="W10" s="108">
        <f t="shared" si="7"/>
        <v>-2.6783333333333132</v>
      </c>
      <c r="X10" s="114">
        <v>136</v>
      </c>
      <c r="Y10" s="114">
        <v>107</v>
      </c>
      <c r="Z10" s="114">
        <f t="shared" si="8"/>
        <v>-29</v>
      </c>
    </row>
    <row r="11" spans="1:26" ht="33.950000000000003" customHeight="1" x14ac:dyDescent="0.25">
      <c r="A11" s="110">
        <v>9</v>
      </c>
      <c r="B11" s="113" t="s">
        <v>72</v>
      </c>
      <c r="C11" s="108">
        <v>86.36</v>
      </c>
      <c r="D11" s="108" t="s">
        <v>155</v>
      </c>
      <c r="E11" s="108" t="s">
        <v>155</v>
      </c>
      <c r="F11" s="108">
        <v>84.09</v>
      </c>
      <c r="G11" s="108" t="s">
        <v>155</v>
      </c>
      <c r="H11" s="108" t="s">
        <v>155</v>
      </c>
      <c r="I11" s="108">
        <v>68.180000000000007</v>
      </c>
      <c r="J11" s="108" t="s">
        <v>155</v>
      </c>
      <c r="K11" s="108" t="s">
        <v>155</v>
      </c>
      <c r="L11" s="108">
        <v>70.45</v>
      </c>
      <c r="M11" s="108" t="s">
        <v>155</v>
      </c>
      <c r="N11" s="108" t="s">
        <v>155</v>
      </c>
      <c r="O11" s="108">
        <v>72.73</v>
      </c>
      <c r="P11" s="108" t="s">
        <v>155</v>
      </c>
      <c r="Q11" s="108" t="s">
        <v>155</v>
      </c>
      <c r="R11" s="108">
        <v>90.91</v>
      </c>
      <c r="S11" s="108" t="s">
        <v>155</v>
      </c>
      <c r="T11" s="108" t="s">
        <v>155</v>
      </c>
      <c r="U11" s="108">
        <f t="shared" si="9"/>
        <v>78.786666666666676</v>
      </c>
      <c r="V11" s="108" t="s">
        <v>155</v>
      </c>
      <c r="W11" s="108" t="s">
        <v>155</v>
      </c>
      <c r="X11" s="114">
        <v>44</v>
      </c>
      <c r="Y11" s="114" t="s">
        <v>155</v>
      </c>
      <c r="Z11" s="114" t="s">
        <v>155</v>
      </c>
    </row>
    <row r="12" spans="1:26" ht="33.950000000000003" customHeight="1" x14ac:dyDescent="0.25">
      <c r="A12" s="110">
        <v>10</v>
      </c>
      <c r="B12" s="113" t="s">
        <v>73</v>
      </c>
      <c r="C12" s="108">
        <v>97.11</v>
      </c>
      <c r="D12" s="108" t="s">
        <v>155</v>
      </c>
      <c r="E12" s="108" t="s">
        <v>155</v>
      </c>
      <c r="F12" s="108">
        <v>96.53</v>
      </c>
      <c r="G12" s="108" t="s">
        <v>155</v>
      </c>
      <c r="H12" s="108" t="s">
        <v>155</v>
      </c>
      <c r="I12" s="108">
        <v>94.22</v>
      </c>
      <c r="J12" s="108" t="s">
        <v>155</v>
      </c>
      <c r="K12" s="108" t="s">
        <v>155</v>
      </c>
      <c r="L12" s="108">
        <v>95.96</v>
      </c>
      <c r="M12" s="108" t="s">
        <v>155</v>
      </c>
      <c r="N12" s="108" t="s">
        <v>155</v>
      </c>
      <c r="O12" s="108">
        <v>96.54</v>
      </c>
      <c r="P12" s="108" t="s">
        <v>155</v>
      </c>
      <c r="Q12" s="108" t="s">
        <v>155</v>
      </c>
      <c r="R12" s="108">
        <v>97.11</v>
      </c>
      <c r="S12" s="108" t="s">
        <v>155</v>
      </c>
      <c r="T12" s="108" t="s">
        <v>155</v>
      </c>
      <c r="U12" s="108">
        <f t="shared" si="9"/>
        <v>96.245000000000005</v>
      </c>
      <c r="V12" s="108" t="s">
        <v>155</v>
      </c>
      <c r="W12" s="108" t="s">
        <v>155</v>
      </c>
      <c r="X12" s="114">
        <v>173</v>
      </c>
      <c r="Y12" s="114" t="s">
        <v>155</v>
      </c>
      <c r="Z12" s="114" t="s">
        <v>155</v>
      </c>
    </row>
    <row r="13" spans="1:26" ht="33.950000000000003" customHeight="1" x14ac:dyDescent="0.25">
      <c r="A13" s="107">
        <v>11</v>
      </c>
      <c r="B13" s="113" t="s">
        <v>74</v>
      </c>
      <c r="C13" s="108">
        <v>100</v>
      </c>
      <c r="D13" s="108">
        <v>97.08</v>
      </c>
      <c r="E13" s="108">
        <f t="shared" si="0"/>
        <v>-2.9200000000000017</v>
      </c>
      <c r="F13" s="108">
        <v>100</v>
      </c>
      <c r="G13" s="108">
        <v>97.08</v>
      </c>
      <c r="H13" s="108">
        <f>G13-F13</f>
        <v>-2.9200000000000017</v>
      </c>
      <c r="I13" s="108">
        <v>100</v>
      </c>
      <c r="J13" s="108">
        <v>97.08</v>
      </c>
      <c r="K13" s="108">
        <f>J13-I13</f>
        <v>-2.9200000000000017</v>
      </c>
      <c r="L13" s="108">
        <v>100</v>
      </c>
      <c r="M13" s="108">
        <v>96.839999999999989</v>
      </c>
      <c r="N13" s="108">
        <f t="shared" si="3"/>
        <v>-3.1600000000000108</v>
      </c>
      <c r="O13" s="108">
        <v>100</v>
      </c>
      <c r="P13" s="108">
        <v>97.08</v>
      </c>
      <c r="Q13" s="108">
        <f t="shared" si="4"/>
        <v>-2.9200000000000017</v>
      </c>
      <c r="R13" s="108">
        <v>100</v>
      </c>
      <c r="S13" s="108">
        <v>97.32</v>
      </c>
      <c r="T13" s="108">
        <f>S13-R13</f>
        <v>-2.6800000000000068</v>
      </c>
      <c r="U13" s="108">
        <f t="shared" si="9"/>
        <v>100</v>
      </c>
      <c r="V13" s="108">
        <f t="shared" si="6"/>
        <v>97.079999999999984</v>
      </c>
      <c r="W13" s="108">
        <f t="shared" ref="W4:W36" si="10">V13-U13</f>
        <v>-2.9200000000000159</v>
      </c>
      <c r="X13" s="114">
        <v>125</v>
      </c>
      <c r="Y13" s="114">
        <v>411</v>
      </c>
      <c r="Z13" s="114">
        <f t="shared" si="8"/>
        <v>286</v>
      </c>
    </row>
    <row r="14" spans="1:26" ht="33.950000000000003" customHeight="1" x14ac:dyDescent="0.25">
      <c r="A14" s="107">
        <v>12</v>
      </c>
      <c r="B14" s="113" t="s">
        <v>75</v>
      </c>
      <c r="C14" s="108">
        <v>87.96</v>
      </c>
      <c r="D14" s="108">
        <v>87.74</v>
      </c>
      <c r="E14" s="108">
        <f t="shared" si="0"/>
        <v>-0.21999999999999886</v>
      </c>
      <c r="F14" s="108">
        <v>89.81</v>
      </c>
      <c r="G14" s="108">
        <v>88.68</v>
      </c>
      <c r="H14" s="108">
        <f t="shared" ref="H14:H24" si="11">G14-F14</f>
        <v>-1.1299999999999955</v>
      </c>
      <c r="I14" s="108">
        <v>85.18</v>
      </c>
      <c r="J14" s="108">
        <v>85.85</v>
      </c>
      <c r="K14" s="108">
        <f t="shared" ref="K14:K36" si="12">J14-I14</f>
        <v>0.66999999999998749</v>
      </c>
      <c r="L14" s="108">
        <v>86.11</v>
      </c>
      <c r="M14" s="108">
        <v>80.19</v>
      </c>
      <c r="N14" s="108">
        <f t="shared" si="3"/>
        <v>-5.9200000000000017</v>
      </c>
      <c r="O14" s="108">
        <v>84.26</v>
      </c>
      <c r="P14" s="108">
        <v>84.91</v>
      </c>
      <c r="Q14" s="108">
        <f t="shared" si="4"/>
        <v>0.64999999999999147</v>
      </c>
      <c r="R14" s="108">
        <v>95.37</v>
      </c>
      <c r="S14" s="108">
        <v>95.28</v>
      </c>
      <c r="T14" s="108">
        <f t="shared" ref="T14:T24" si="13">S14-R14</f>
        <v>-9.0000000000003411E-2</v>
      </c>
      <c r="U14" s="108">
        <f t="shared" si="9"/>
        <v>88.115000000000009</v>
      </c>
      <c r="V14" s="108">
        <f t="shared" si="6"/>
        <v>87.108333333333334</v>
      </c>
      <c r="W14" s="108">
        <f t="shared" si="10"/>
        <v>-1.0066666666666748</v>
      </c>
      <c r="X14" s="114">
        <v>108</v>
      </c>
      <c r="Y14" s="114">
        <v>106</v>
      </c>
      <c r="Z14" s="114">
        <f t="shared" si="8"/>
        <v>-2</v>
      </c>
    </row>
    <row r="15" spans="1:26" ht="33.950000000000003" customHeight="1" x14ac:dyDescent="0.25">
      <c r="A15" s="107">
        <v>13</v>
      </c>
      <c r="B15" s="113" t="s">
        <v>76</v>
      </c>
      <c r="C15" s="108">
        <v>76.92</v>
      </c>
      <c r="D15" s="108">
        <v>88.48</v>
      </c>
      <c r="E15" s="108">
        <f t="shared" si="0"/>
        <v>11.560000000000002</v>
      </c>
      <c r="F15" s="108">
        <v>79.78</v>
      </c>
      <c r="G15" s="108">
        <v>84.85</v>
      </c>
      <c r="H15" s="108">
        <f t="shared" si="11"/>
        <v>5.0699999999999932</v>
      </c>
      <c r="I15" s="108">
        <v>65.05</v>
      </c>
      <c r="J15" s="108">
        <v>87.27</v>
      </c>
      <c r="K15" s="108">
        <f t="shared" si="12"/>
        <v>22.22</v>
      </c>
      <c r="L15" s="108">
        <v>63.3</v>
      </c>
      <c r="M15" s="108">
        <v>86.06</v>
      </c>
      <c r="N15" s="108">
        <f t="shared" si="3"/>
        <v>22.760000000000005</v>
      </c>
      <c r="O15" s="108">
        <v>67.040000000000006</v>
      </c>
      <c r="P15" s="108">
        <v>86.669999999999987</v>
      </c>
      <c r="Q15" s="108">
        <f t="shared" si="4"/>
        <v>19.629999999999981</v>
      </c>
      <c r="R15" s="108">
        <v>92.97</v>
      </c>
      <c r="S15" s="108">
        <v>96.36</v>
      </c>
      <c r="T15" s="108">
        <f t="shared" si="13"/>
        <v>3.3900000000000006</v>
      </c>
      <c r="U15" s="108">
        <f t="shared" si="9"/>
        <v>74.176666666666662</v>
      </c>
      <c r="V15" s="108">
        <f t="shared" si="6"/>
        <v>88.281666666666652</v>
      </c>
      <c r="W15" s="108">
        <f t="shared" si="10"/>
        <v>14.10499999999999</v>
      </c>
      <c r="X15" s="114">
        <v>455</v>
      </c>
      <c r="Y15" s="114">
        <v>165</v>
      </c>
      <c r="Z15" s="114">
        <f t="shared" si="8"/>
        <v>-290</v>
      </c>
    </row>
    <row r="16" spans="1:26" ht="33.950000000000003" customHeight="1" x14ac:dyDescent="0.25">
      <c r="A16" s="107">
        <v>14</v>
      </c>
      <c r="B16" s="113" t="s">
        <v>77</v>
      </c>
      <c r="C16" s="108">
        <v>87.86</v>
      </c>
      <c r="D16" s="108">
        <v>84.07</v>
      </c>
      <c r="E16" s="108">
        <f t="shared" si="0"/>
        <v>-3.7900000000000063</v>
      </c>
      <c r="F16" s="108">
        <v>81.5</v>
      </c>
      <c r="G16" s="108">
        <v>79.650000000000006</v>
      </c>
      <c r="H16" s="108">
        <f t="shared" si="11"/>
        <v>-1.8499999999999943</v>
      </c>
      <c r="I16" s="108">
        <v>73.41</v>
      </c>
      <c r="J16" s="108">
        <v>76.11</v>
      </c>
      <c r="K16" s="108">
        <f t="shared" si="12"/>
        <v>2.7000000000000028</v>
      </c>
      <c r="L16" s="108">
        <v>72.25</v>
      </c>
      <c r="M16" s="108">
        <v>73.45</v>
      </c>
      <c r="N16" s="108">
        <f t="shared" si="3"/>
        <v>1.2000000000000028</v>
      </c>
      <c r="O16" s="108">
        <v>77.459999999999994</v>
      </c>
      <c r="P16" s="108">
        <v>76.099999999999994</v>
      </c>
      <c r="Q16" s="108">
        <f t="shared" si="4"/>
        <v>-1.3599999999999994</v>
      </c>
      <c r="R16" s="108">
        <v>91.91</v>
      </c>
      <c r="S16" s="108">
        <v>88.5</v>
      </c>
      <c r="T16" s="108">
        <f t="shared" si="13"/>
        <v>-3.4099999999999966</v>
      </c>
      <c r="U16" s="108">
        <f t="shared" si="9"/>
        <v>80.731666666666669</v>
      </c>
      <c r="V16" s="108">
        <f t="shared" si="6"/>
        <v>79.646666666666675</v>
      </c>
      <c r="W16" s="108">
        <f t="shared" si="10"/>
        <v>-1.0849999999999937</v>
      </c>
      <c r="X16" s="114">
        <v>173</v>
      </c>
      <c r="Y16" s="114">
        <v>113</v>
      </c>
      <c r="Z16" s="114">
        <f t="shared" si="8"/>
        <v>-60</v>
      </c>
    </row>
    <row r="17" spans="1:26" ht="33.950000000000003" customHeight="1" x14ac:dyDescent="0.25">
      <c r="A17" s="107">
        <v>15</v>
      </c>
      <c r="B17" s="113" t="s">
        <v>78</v>
      </c>
      <c r="C17" s="108">
        <v>84.31</v>
      </c>
      <c r="D17" s="108">
        <v>85.71</v>
      </c>
      <c r="E17" s="108">
        <f t="shared" si="0"/>
        <v>1.3999999999999915</v>
      </c>
      <c r="F17" s="108">
        <v>77.45</v>
      </c>
      <c r="G17" s="108">
        <v>92.86</v>
      </c>
      <c r="H17" s="108">
        <f t="shared" si="11"/>
        <v>15.409999999999997</v>
      </c>
      <c r="I17" s="108">
        <v>65.680000000000007</v>
      </c>
      <c r="J17" s="108">
        <v>78.569999999999993</v>
      </c>
      <c r="K17" s="108">
        <f t="shared" si="12"/>
        <v>12.889999999999986</v>
      </c>
      <c r="L17" s="108">
        <v>64.7</v>
      </c>
      <c r="M17" s="108">
        <v>78.569999999999993</v>
      </c>
      <c r="N17" s="108">
        <f t="shared" si="3"/>
        <v>13.86999999999999</v>
      </c>
      <c r="O17" s="108">
        <v>68.63</v>
      </c>
      <c r="P17" s="108">
        <v>78.569999999999993</v>
      </c>
      <c r="Q17" s="108">
        <f t="shared" si="4"/>
        <v>9.9399999999999977</v>
      </c>
      <c r="R17" s="108">
        <v>92.16</v>
      </c>
      <c r="S17" s="108">
        <v>92.86</v>
      </c>
      <c r="T17" s="108">
        <f t="shared" si="13"/>
        <v>0.70000000000000284</v>
      </c>
      <c r="U17" s="108">
        <f t="shared" si="9"/>
        <v>75.48833333333333</v>
      </c>
      <c r="V17" s="108">
        <f t="shared" si="6"/>
        <v>84.523333333333326</v>
      </c>
      <c r="W17" s="108">
        <f t="shared" si="10"/>
        <v>9.0349999999999966</v>
      </c>
      <c r="X17" s="114">
        <v>102</v>
      </c>
      <c r="Y17" s="114">
        <v>14</v>
      </c>
      <c r="Z17" s="114">
        <f t="shared" si="8"/>
        <v>-88</v>
      </c>
    </row>
    <row r="18" spans="1:26" ht="33.950000000000003" customHeight="1" x14ac:dyDescent="0.25">
      <c r="A18" s="107">
        <v>16</v>
      </c>
      <c r="B18" s="113" t="s">
        <v>79</v>
      </c>
      <c r="C18" s="108">
        <v>80.77</v>
      </c>
      <c r="D18" s="108">
        <v>75.569999999999993</v>
      </c>
      <c r="E18" s="108">
        <f t="shared" si="0"/>
        <v>-5.2000000000000028</v>
      </c>
      <c r="F18" s="108">
        <v>80.77</v>
      </c>
      <c r="G18" s="108">
        <v>80.11</v>
      </c>
      <c r="H18" s="108">
        <f t="shared" si="11"/>
        <v>-0.65999999999999659</v>
      </c>
      <c r="I18" s="108">
        <v>65.39</v>
      </c>
      <c r="J18" s="108">
        <v>73.3</v>
      </c>
      <c r="K18" s="108">
        <f t="shared" si="12"/>
        <v>7.9099999999999966</v>
      </c>
      <c r="L18" s="108">
        <v>57.7</v>
      </c>
      <c r="M18" s="108">
        <v>71.02</v>
      </c>
      <c r="N18" s="108">
        <f t="shared" si="3"/>
        <v>13.319999999999993</v>
      </c>
      <c r="O18" s="108">
        <v>65.39</v>
      </c>
      <c r="P18" s="108">
        <v>74.430000000000007</v>
      </c>
      <c r="Q18" s="108">
        <f t="shared" si="4"/>
        <v>9.0400000000000063</v>
      </c>
      <c r="R18" s="108">
        <v>92.31</v>
      </c>
      <c r="S18" s="108">
        <v>91.48</v>
      </c>
      <c r="T18" s="108">
        <f t="shared" si="13"/>
        <v>-0.82999999999999829</v>
      </c>
      <c r="U18" s="108">
        <f t="shared" si="9"/>
        <v>73.72166666666665</v>
      </c>
      <c r="V18" s="108">
        <f t="shared" si="6"/>
        <v>77.651666666666671</v>
      </c>
      <c r="W18" s="108">
        <f t="shared" si="10"/>
        <v>3.930000000000021</v>
      </c>
      <c r="X18" s="114">
        <v>26</v>
      </c>
      <c r="Y18" s="114">
        <v>176</v>
      </c>
      <c r="Z18" s="114">
        <f t="shared" si="8"/>
        <v>150</v>
      </c>
    </row>
    <row r="19" spans="1:26" ht="33.950000000000003" customHeight="1" x14ac:dyDescent="0.25">
      <c r="A19" s="107">
        <v>17</v>
      </c>
      <c r="B19" s="113" t="s">
        <v>80</v>
      </c>
      <c r="C19" s="108">
        <v>87.66</v>
      </c>
      <c r="D19" s="108">
        <v>72.73</v>
      </c>
      <c r="E19" s="108">
        <f t="shared" si="0"/>
        <v>-14.929999999999993</v>
      </c>
      <c r="F19" s="108">
        <v>90.82</v>
      </c>
      <c r="G19" s="108">
        <v>81.819999999999993</v>
      </c>
      <c r="H19" s="108">
        <f t="shared" si="11"/>
        <v>-9</v>
      </c>
      <c r="I19" s="108">
        <v>81.650000000000006</v>
      </c>
      <c r="J19" s="108">
        <v>81.81</v>
      </c>
      <c r="K19" s="108">
        <f t="shared" si="12"/>
        <v>0.15999999999999659</v>
      </c>
      <c r="L19" s="108">
        <v>80.7</v>
      </c>
      <c r="M19" s="108">
        <v>72.72</v>
      </c>
      <c r="N19" s="108">
        <f t="shared" si="3"/>
        <v>-7.980000000000004</v>
      </c>
      <c r="O19" s="108">
        <v>82.28</v>
      </c>
      <c r="P19" s="108">
        <v>72.72</v>
      </c>
      <c r="Q19" s="108">
        <f t="shared" si="4"/>
        <v>-9.5600000000000023</v>
      </c>
      <c r="R19" s="108">
        <v>94.94</v>
      </c>
      <c r="S19" s="108">
        <v>72.73</v>
      </c>
      <c r="T19" s="108">
        <f t="shared" si="13"/>
        <v>-22.209999999999994</v>
      </c>
      <c r="U19" s="108">
        <f t="shared" si="9"/>
        <v>86.341666666666683</v>
      </c>
      <c r="V19" s="108">
        <f t="shared" si="6"/>
        <v>75.75500000000001</v>
      </c>
      <c r="W19" s="108">
        <f t="shared" si="10"/>
        <v>-10.586666666666673</v>
      </c>
      <c r="X19" s="114">
        <v>316</v>
      </c>
      <c r="Y19" s="114">
        <v>11</v>
      </c>
      <c r="Z19" s="114">
        <f t="shared" si="8"/>
        <v>-305</v>
      </c>
    </row>
    <row r="20" spans="1:26" ht="33.950000000000003" customHeight="1" x14ac:dyDescent="0.25">
      <c r="A20" s="107">
        <v>18</v>
      </c>
      <c r="B20" s="113" t="s">
        <v>83</v>
      </c>
      <c r="C20" s="108">
        <v>96.97</v>
      </c>
      <c r="D20" s="108">
        <v>100</v>
      </c>
      <c r="E20" s="108">
        <f t="shared" si="0"/>
        <v>3.0300000000000011</v>
      </c>
      <c r="F20" s="108">
        <v>93.94</v>
      </c>
      <c r="G20" s="108">
        <v>100</v>
      </c>
      <c r="H20" s="108">
        <f t="shared" si="11"/>
        <v>6.0600000000000023</v>
      </c>
      <c r="I20" s="108">
        <v>90.9</v>
      </c>
      <c r="J20" s="108">
        <v>0</v>
      </c>
      <c r="K20" s="108">
        <f t="shared" si="12"/>
        <v>-90.9</v>
      </c>
      <c r="L20" s="108">
        <v>93.94</v>
      </c>
      <c r="M20" s="108">
        <v>0</v>
      </c>
      <c r="N20" s="108">
        <f t="shared" si="3"/>
        <v>-93.94</v>
      </c>
      <c r="O20" s="108">
        <v>93.94</v>
      </c>
      <c r="P20" s="108">
        <v>0</v>
      </c>
      <c r="Q20" s="108">
        <f t="shared" si="4"/>
        <v>-93.94</v>
      </c>
      <c r="R20" s="108">
        <v>100</v>
      </c>
      <c r="S20" s="108">
        <v>100</v>
      </c>
      <c r="T20" s="108">
        <f t="shared" si="13"/>
        <v>0</v>
      </c>
      <c r="U20" s="108">
        <f t="shared" si="9"/>
        <v>94.948333333333323</v>
      </c>
      <c r="V20" s="108">
        <f>AVERAGE(S20,P20,M20,J20,G20,D20)</f>
        <v>50</v>
      </c>
      <c r="W20" s="108">
        <f t="shared" si="10"/>
        <v>-44.948333333333323</v>
      </c>
      <c r="X20" s="114">
        <v>33</v>
      </c>
      <c r="Y20" s="114">
        <v>1</v>
      </c>
      <c r="Z20" s="114">
        <f t="shared" si="8"/>
        <v>-32</v>
      </c>
    </row>
    <row r="21" spans="1:26" ht="33.950000000000003" customHeight="1" x14ac:dyDescent="0.25">
      <c r="A21" s="107">
        <v>19</v>
      </c>
      <c r="B21" s="113" t="s">
        <v>84</v>
      </c>
      <c r="C21" s="108">
        <v>91.67</v>
      </c>
      <c r="D21" s="108">
        <v>94.01</v>
      </c>
      <c r="E21" s="108">
        <f t="shared" si="0"/>
        <v>2.3400000000000034</v>
      </c>
      <c r="F21" s="108">
        <v>91.67</v>
      </c>
      <c r="G21" s="108">
        <v>93.69</v>
      </c>
      <c r="H21" s="108">
        <f t="shared" si="11"/>
        <v>2.019999999999996</v>
      </c>
      <c r="I21" s="108">
        <v>100</v>
      </c>
      <c r="J21" s="108">
        <v>89.27</v>
      </c>
      <c r="K21" s="108">
        <f t="shared" si="12"/>
        <v>-10.730000000000004</v>
      </c>
      <c r="L21" s="108">
        <v>100</v>
      </c>
      <c r="M21" s="108">
        <v>88.01</v>
      </c>
      <c r="N21" s="108">
        <f t="shared" si="3"/>
        <v>-11.989999999999995</v>
      </c>
      <c r="O21" s="108">
        <v>100</v>
      </c>
      <c r="P21" s="108">
        <v>88.33</v>
      </c>
      <c r="Q21" s="108">
        <f t="shared" si="4"/>
        <v>-11.670000000000002</v>
      </c>
      <c r="R21" s="108">
        <v>100</v>
      </c>
      <c r="S21" s="108">
        <v>94.95</v>
      </c>
      <c r="T21" s="108">
        <f t="shared" si="13"/>
        <v>-5.0499999999999972</v>
      </c>
      <c r="U21" s="108">
        <f t="shared" si="9"/>
        <v>97.223333333333343</v>
      </c>
      <c r="V21" s="108">
        <f>AVERAGE(S21,P21,M21,J21,G21,D21)</f>
        <v>91.376666666666665</v>
      </c>
      <c r="W21" s="108">
        <f t="shared" si="10"/>
        <v>-5.8466666666666782</v>
      </c>
      <c r="X21" s="114">
        <v>12</v>
      </c>
      <c r="Y21" s="114">
        <v>317</v>
      </c>
      <c r="Z21" s="114">
        <f t="shared" si="8"/>
        <v>305</v>
      </c>
    </row>
    <row r="22" spans="1:26" ht="33.950000000000003" customHeight="1" x14ac:dyDescent="0.25">
      <c r="A22" s="107">
        <v>20</v>
      </c>
      <c r="B22" s="113" t="s">
        <v>85</v>
      </c>
      <c r="C22" s="108">
        <v>71.739999999999995</v>
      </c>
      <c r="D22" s="108">
        <v>75</v>
      </c>
      <c r="E22" s="108">
        <f t="shared" si="0"/>
        <v>3.2600000000000051</v>
      </c>
      <c r="F22" s="108">
        <v>69.569999999999993</v>
      </c>
      <c r="G22" s="108">
        <v>75</v>
      </c>
      <c r="H22" s="108">
        <f t="shared" si="11"/>
        <v>5.4300000000000068</v>
      </c>
      <c r="I22" s="108">
        <v>54.34</v>
      </c>
      <c r="J22" s="108">
        <v>75</v>
      </c>
      <c r="K22" s="108">
        <f t="shared" si="12"/>
        <v>20.659999999999997</v>
      </c>
      <c r="L22" s="108">
        <v>58.7</v>
      </c>
      <c r="M22" s="108">
        <v>75</v>
      </c>
      <c r="N22" s="108">
        <f t="shared" si="3"/>
        <v>16.299999999999997</v>
      </c>
      <c r="O22" s="108">
        <v>60.87</v>
      </c>
      <c r="P22" s="108">
        <v>75</v>
      </c>
      <c r="Q22" s="108">
        <f t="shared" si="4"/>
        <v>14.130000000000003</v>
      </c>
      <c r="R22" s="108">
        <v>80.430000000000007</v>
      </c>
      <c r="S22" s="108">
        <v>75</v>
      </c>
      <c r="T22" s="108">
        <f t="shared" si="13"/>
        <v>-5.4300000000000068</v>
      </c>
      <c r="U22" s="108">
        <f t="shared" si="9"/>
        <v>65.941666666666663</v>
      </c>
      <c r="V22" s="108">
        <f>AVERAGE(S22,P22,M22,J22,G22,D22)</f>
        <v>75</v>
      </c>
      <c r="W22" s="108">
        <f t="shared" si="10"/>
        <v>9.0583333333333371</v>
      </c>
      <c r="X22" s="114">
        <v>46</v>
      </c>
      <c r="Y22" s="114">
        <v>4</v>
      </c>
      <c r="Z22" s="114">
        <f t="shared" si="8"/>
        <v>-42</v>
      </c>
    </row>
    <row r="23" spans="1:26" ht="33.950000000000003" customHeight="1" x14ac:dyDescent="0.25">
      <c r="A23" s="107">
        <v>21</v>
      </c>
      <c r="B23" s="113" t="s">
        <v>86</v>
      </c>
      <c r="C23" s="108">
        <v>76.19</v>
      </c>
      <c r="D23" s="108">
        <v>75</v>
      </c>
      <c r="E23" s="108">
        <f t="shared" si="0"/>
        <v>-1.1899999999999977</v>
      </c>
      <c r="F23" s="108">
        <v>80.95</v>
      </c>
      <c r="G23" s="108">
        <v>75</v>
      </c>
      <c r="H23" s="108">
        <f t="shared" si="11"/>
        <v>-5.9500000000000028</v>
      </c>
      <c r="I23" s="108">
        <v>52.38</v>
      </c>
      <c r="J23" s="108">
        <v>58.33</v>
      </c>
      <c r="K23" s="108">
        <f t="shared" si="12"/>
        <v>5.9499999999999957</v>
      </c>
      <c r="L23" s="108">
        <v>47.62</v>
      </c>
      <c r="M23" s="108">
        <v>58.33</v>
      </c>
      <c r="N23" s="108">
        <f t="shared" si="3"/>
        <v>10.71</v>
      </c>
      <c r="O23" s="108">
        <v>47.62</v>
      </c>
      <c r="P23" s="108">
        <v>58.33</v>
      </c>
      <c r="Q23" s="108">
        <f t="shared" si="4"/>
        <v>10.71</v>
      </c>
      <c r="R23" s="108">
        <v>90.48</v>
      </c>
      <c r="S23" s="108">
        <v>91.67</v>
      </c>
      <c r="T23" s="108">
        <f t="shared" si="13"/>
        <v>1.1899999999999977</v>
      </c>
      <c r="U23" s="108">
        <f t="shared" si="9"/>
        <v>65.873333333333335</v>
      </c>
      <c r="V23" s="108">
        <f>AVERAGE(S23,P23,M23,J23,G23,D23)</f>
        <v>69.443333333333328</v>
      </c>
      <c r="W23" s="108">
        <f t="shared" si="10"/>
        <v>3.5699999999999932</v>
      </c>
      <c r="X23" s="114">
        <v>21</v>
      </c>
      <c r="Y23" s="114">
        <v>12</v>
      </c>
      <c r="Z23" s="114">
        <f t="shared" si="8"/>
        <v>-9</v>
      </c>
    </row>
    <row r="24" spans="1:26" ht="33.950000000000003" customHeight="1" x14ac:dyDescent="0.25">
      <c r="A24" s="110">
        <v>22</v>
      </c>
      <c r="B24" s="113" t="s">
        <v>87</v>
      </c>
      <c r="C24" s="108">
        <v>97.83</v>
      </c>
      <c r="D24" s="108">
        <v>0</v>
      </c>
      <c r="E24" s="108">
        <f t="shared" si="0"/>
        <v>-97.83</v>
      </c>
      <c r="F24" s="108">
        <v>95.65</v>
      </c>
      <c r="G24" s="108">
        <v>0</v>
      </c>
      <c r="H24" s="108">
        <f t="shared" si="11"/>
        <v>-95.65</v>
      </c>
      <c r="I24" s="108">
        <v>95.65</v>
      </c>
      <c r="J24" s="108">
        <v>0</v>
      </c>
      <c r="K24" s="108">
        <f t="shared" si="12"/>
        <v>-95.65</v>
      </c>
      <c r="L24" s="108">
        <v>95.65</v>
      </c>
      <c r="M24" s="108">
        <v>0</v>
      </c>
      <c r="N24" s="108">
        <f t="shared" si="3"/>
        <v>-95.65</v>
      </c>
      <c r="O24" s="108">
        <v>95.65</v>
      </c>
      <c r="P24" s="108">
        <v>0</v>
      </c>
      <c r="Q24" s="108">
        <f t="shared" si="4"/>
        <v>-95.65</v>
      </c>
      <c r="R24" s="108">
        <v>97.83</v>
      </c>
      <c r="S24" s="108">
        <v>0</v>
      </c>
      <c r="T24" s="108">
        <f t="shared" si="13"/>
        <v>-97.83</v>
      </c>
      <c r="U24" s="108">
        <f t="shared" si="9"/>
        <v>96.376666666666665</v>
      </c>
      <c r="V24" s="108">
        <f>AVERAGE(S24,P24,M24,J24,G24,D24)</f>
        <v>0</v>
      </c>
      <c r="W24" s="108">
        <f t="shared" si="10"/>
        <v>-96.376666666666665</v>
      </c>
      <c r="X24" s="114">
        <v>46</v>
      </c>
      <c r="Y24" s="114">
        <v>1</v>
      </c>
      <c r="Z24" s="114">
        <f t="shared" si="8"/>
        <v>-45</v>
      </c>
    </row>
    <row r="25" spans="1:26" ht="33.950000000000003" customHeight="1" x14ac:dyDescent="0.25">
      <c r="A25" s="110">
        <v>23</v>
      </c>
      <c r="B25" s="113" t="s">
        <v>88</v>
      </c>
      <c r="C25" s="108">
        <v>95.19</v>
      </c>
      <c r="D25" s="108" t="s">
        <v>155</v>
      </c>
      <c r="E25" s="108" t="s">
        <v>155</v>
      </c>
      <c r="F25" s="108">
        <v>98.4</v>
      </c>
      <c r="G25" s="108" t="s">
        <v>155</v>
      </c>
      <c r="H25" s="108" t="s">
        <v>155</v>
      </c>
      <c r="I25" s="108">
        <v>94.65</v>
      </c>
      <c r="J25" s="108" t="s">
        <v>155</v>
      </c>
      <c r="K25" s="108" t="s">
        <v>155</v>
      </c>
      <c r="L25" s="108">
        <v>95.19</v>
      </c>
      <c r="M25" s="108" t="s">
        <v>155</v>
      </c>
      <c r="N25" s="108" t="s">
        <v>155</v>
      </c>
      <c r="O25" s="108">
        <v>94.65</v>
      </c>
      <c r="P25" s="108" t="s">
        <v>155</v>
      </c>
      <c r="Q25" s="108" t="s">
        <v>155</v>
      </c>
      <c r="R25" s="108">
        <v>97.33</v>
      </c>
      <c r="S25" s="108" t="s">
        <v>155</v>
      </c>
      <c r="T25" s="108" t="s">
        <v>155</v>
      </c>
      <c r="U25" s="108">
        <f t="shared" si="9"/>
        <v>95.901666666666685</v>
      </c>
      <c r="V25" s="108" t="s">
        <v>155</v>
      </c>
      <c r="W25" s="108" t="s">
        <v>155</v>
      </c>
      <c r="X25" s="114">
        <v>187</v>
      </c>
      <c r="Y25" s="114" t="s">
        <v>155</v>
      </c>
      <c r="Z25" s="114" t="s">
        <v>155</v>
      </c>
    </row>
    <row r="26" spans="1:26" ht="33.950000000000003" customHeight="1" x14ac:dyDescent="0.25">
      <c r="A26" s="107">
        <v>24</v>
      </c>
      <c r="B26" s="113" t="s">
        <v>89</v>
      </c>
      <c r="C26" s="108">
        <v>99.39</v>
      </c>
      <c r="D26" s="108">
        <v>95.56</v>
      </c>
      <c r="E26" s="108">
        <f t="shared" si="0"/>
        <v>-3.8299999999999983</v>
      </c>
      <c r="F26" s="108">
        <v>97.58</v>
      </c>
      <c r="G26" s="108">
        <v>97.04</v>
      </c>
      <c r="H26" s="108">
        <f>G26-F26</f>
        <v>-0.53999999999999204</v>
      </c>
      <c r="I26" s="108">
        <v>97.58</v>
      </c>
      <c r="J26" s="108">
        <v>95.56</v>
      </c>
      <c r="K26" s="108">
        <f t="shared" si="12"/>
        <v>-2.019999999999996</v>
      </c>
      <c r="L26" s="108">
        <v>97.57</v>
      </c>
      <c r="M26" s="108">
        <v>95.56</v>
      </c>
      <c r="N26" s="108">
        <f t="shared" si="3"/>
        <v>-2.0099999999999909</v>
      </c>
      <c r="O26" s="108">
        <v>98.78</v>
      </c>
      <c r="P26" s="108">
        <v>95.56</v>
      </c>
      <c r="Q26" s="108">
        <f t="shared" si="4"/>
        <v>-3.2199999999999989</v>
      </c>
      <c r="R26" s="108">
        <v>98.79</v>
      </c>
      <c r="S26" s="108">
        <v>96.3</v>
      </c>
      <c r="T26" s="108">
        <f>S26-R26</f>
        <v>-2.4900000000000091</v>
      </c>
      <c r="U26" s="108">
        <f t="shared" si="9"/>
        <v>98.281666666666652</v>
      </c>
      <c r="V26" s="108">
        <f t="shared" si="6"/>
        <v>95.93</v>
      </c>
      <c r="W26" s="108">
        <f>V26-U26</f>
        <v>-2.3516666666666453</v>
      </c>
      <c r="X26" s="114">
        <v>165</v>
      </c>
      <c r="Y26" s="114">
        <v>135</v>
      </c>
      <c r="Z26" s="114">
        <f t="shared" si="8"/>
        <v>-30</v>
      </c>
    </row>
    <row r="27" spans="1:26" ht="33.950000000000003" customHeight="1" x14ac:dyDescent="0.25">
      <c r="A27" s="107">
        <v>25</v>
      </c>
      <c r="B27" s="113" t="s">
        <v>90</v>
      </c>
      <c r="C27" s="108">
        <v>92.73</v>
      </c>
      <c r="D27" s="108">
        <v>97.07</v>
      </c>
      <c r="E27" s="108">
        <f t="shared" si="0"/>
        <v>4.3399999999999892</v>
      </c>
      <c r="F27" s="108">
        <v>90.91</v>
      </c>
      <c r="G27" s="108">
        <v>96.65</v>
      </c>
      <c r="H27" s="108">
        <f t="shared" ref="H27:H36" si="14">G27-F27</f>
        <v>5.7400000000000091</v>
      </c>
      <c r="I27" s="108">
        <v>87.27</v>
      </c>
      <c r="J27" s="108">
        <v>97.070000000000007</v>
      </c>
      <c r="K27" s="108">
        <f t="shared" si="12"/>
        <v>9.8000000000000114</v>
      </c>
      <c r="L27" s="108">
        <v>89.09</v>
      </c>
      <c r="M27" s="108">
        <v>97.070000000000007</v>
      </c>
      <c r="N27" s="108">
        <f t="shared" si="3"/>
        <v>7.980000000000004</v>
      </c>
      <c r="O27" s="108">
        <v>87.27</v>
      </c>
      <c r="P27" s="108">
        <v>97.070000000000007</v>
      </c>
      <c r="Q27" s="108">
        <f t="shared" si="4"/>
        <v>9.8000000000000114</v>
      </c>
      <c r="R27" s="108">
        <v>95.45</v>
      </c>
      <c r="S27" s="108">
        <v>97.07</v>
      </c>
      <c r="T27" s="108">
        <f t="shared" ref="T27:T36" si="15">S27-R27</f>
        <v>1.6199999999999903</v>
      </c>
      <c r="U27" s="108">
        <f t="shared" si="9"/>
        <v>90.453333333333333</v>
      </c>
      <c r="V27" s="108">
        <f t="shared" si="6"/>
        <v>97</v>
      </c>
      <c r="W27" s="108">
        <f t="shared" ref="W27:W36" si="16">V27-U27</f>
        <v>6.5466666666666669</v>
      </c>
      <c r="X27" s="114">
        <v>110</v>
      </c>
      <c r="Y27" s="114">
        <v>239</v>
      </c>
      <c r="Z27" s="114">
        <f t="shared" si="8"/>
        <v>129</v>
      </c>
    </row>
    <row r="28" spans="1:26" ht="33.950000000000003" customHeight="1" x14ac:dyDescent="0.25">
      <c r="A28" s="107">
        <v>26</v>
      </c>
      <c r="B28" s="113" t="s">
        <v>91</v>
      </c>
      <c r="C28" s="108">
        <v>86.47</v>
      </c>
      <c r="D28" s="108">
        <v>77.5</v>
      </c>
      <c r="E28" s="108">
        <f t="shared" si="0"/>
        <v>-8.9699999999999989</v>
      </c>
      <c r="F28" s="108">
        <v>84.21</v>
      </c>
      <c r="G28" s="108">
        <v>85</v>
      </c>
      <c r="H28" s="108">
        <f t="shared" si="14"/>
        <v>0.79000000000000625</v>
      </c>
      <c r="I28" s="108">
        <v>71.430000000000007</v>
      </c>
      <c r="J28" s="108">
        <v>77.5</v>
      </c>
      <c r="K28" s="108">
        <f t="shared" si="12"/>
        <v>6.0699999999999932</v>
      </c>
      <c r="L28" s="108">
        <v>69.92</v>
      </c>
      <c r="M28" s="108">
        <v>70</v>
      </c>
      <c r="N28" s="108">
        <f t="shared" si="3"/>
        <v>7.9999999999998295E-2</v>
      </c>
      <c r="O28" s="108">
        <v>73.680000000000007</v>
      </c>
      <c r="P28" s="108">
        <v>65</v>
      </c>
      <c r="Q28" s="108">
        <f t="shared" si="4"/>
        <v>-8.6800000000000068</v>
      </c>
      <c r="R28" s="108">
        <v>92.48</v>
      </c>
      <c r="S28" s="108">
        <v>87.5</v>
      </c>
      <c r="T28" s="108">
        <f t="shared" si="15"/>
        <v>-4.980000000000004</v>
      </c>
      <c r="U28" s="108">
        <f t="shared" si="9"/>
        <v>79.698333333333338</v>
      </c>
      <c r="V28" s="108">
        <f t="shared" si="6"/>
        <v>77.083333333333329</v>
      </c>
      <c r="W28" s="108">
        <f t="shared" si="16"/>
        <v>-2.6150000000000091</v>
      </c>
      <c r="X28" s="114">
        <v>133</v>
      </c>
      <c r="Y28" s="114">
        <v>40</v>
      </c>
      <c r="Z28" s="114">
        <f t="shared" si="8"/>
        <v>-93</v>
      </c>
    </row>
    <row r="29" spans="1:26" ht="33.950000000000003" customHeight="1" x14ac:dyDescent="0.25">
      <c r="A29" s="107">
        <v>27</v>
      </c>
      <c r="B29" s="113" t="s">
        <v>93</v>
      </c>
      <c r="C29" s="108">
        <v>96.35</v>
      </c>
      <c r="D29" s="108">
        <v>91.43</v>
      </c>
      <c r="E29" s="108">
        <f t="shared" si="0"/>
        <v>-4.9199999999999875</v>
      </c>
      <c r="F29" s="108">
        <v>96.35</v>
      </c>
      <c r="G29" s="108">
        <v>91.43</v>
      </c>
      <c r="H29" s="108">
        <f t="shared" si="14"/>
        <v>-4.9199999999999875</v>
      </c>
      <c r="I29" s="108">
        <v>94.16</v>
      </c>
      <c r="J29" s="108">
        <v>90</v>
      </c>
      <c r="K29" s="108">
        <f t="shared" si="12"/>
        <v>-4.1599999999999966</v>
      </c>
      <c r="L29" s="108">
        <v>94.16</v>
      </c>
      <c r="M29" s="108">
        <v>88.58</v>
      </c>
      <c r="N29" s="108">
        <f t="shared" si="3"/>
        <v>-5.5799999999999983</v>
      </c>
      <c r="O29" s="108">
        <v>91.97</v>
      </c>
      <c r="P29" s="108">
        <v>90</v>
      </c>
      <c r="Q29" s="108">
        <f t="shared" si="4"/>
        <v>-1.9699999999999989</v>
      </c>
      <c r="R29" s="108">
        <v>100</v>
      </c>
      <c r="S29" s="108">
        <v>95.71</v>
      </c>
      <c r="T29" s="108">
        <f t="shared" si="15"/>
        <v>-4.2900000000000063</v>
      </c>
      <c r="U29" s="108">
        <f t="shared" si="9"/>
        <v>95.498333333333335</v>
      </c>
      <c r="V29" s="108">
        <f t="shared" si="6"/>
        <v>91.191666666666663</v>
      </c>
      <c r="W29" s="108">
        <f t="shared" si="16"/>
        <v>-4.306666666666672</v>
      </c>
      <c r="X29" s="114">
        <v>137</v>
      </c>
      <c r="Y29" s="114">
        <v>70</v>
      </c>
      <c r="Z29" s="114">
        <f t="shared" si="8"/>
        <v>-67</v>
      </c>
    </row>
    <row r="30" spans="1:26" ht="33.950000000000003" customHeight="1" x14ac:dyDescent="0.25">
      <c r="A30" s="107">
        <v>28</v>
      </c>
      <c r="B30" s="113" t="s">
        <v>94</v>
      </c>
      <c r="C30" s="108">
        <v>80.91</v>
      </c>
      <c r="D30" s="108">
        <v>96.82</v>
      </c>
      <c r="E30" s="108">
        <f t="shared" si="0"/>
        <v>15.909999999999997</v>
      </c>
      <c r="F30" s="108">
        <v>73.64</v>
      </c>
      <c r="G30" s="108">
        <v>96.82</v>
      </c>
      <c r="H30" s="108">
        <f t="shared" si="14"/>
        <v>23.179999999999993</v>
      </c>
      <c r="I30" s="108">
        <v>63.93</v>
      </c>
      <c r="J30" s="108">
        <v>96.81</v>
      </c>
      <c r="K30" s="108">
        <f t="shared" si="12"/>
        <v>32.880000000000003</v>
      </c>
      <c r="L30" s="108">
        <v>64.25</v>
      </c>
      <c r="M30" s="108">
        <v>96.82</v>
      </c>
      <c r="N30" s="108">
        <f t="shared" si="3"/>
        <v>32.569999999999993</v>
      </c>
      <c r="O30" s="108">
        <v>66.36</v>
      </c>
      <c r="P30" s="108">
        <v>96.82</v>
      </c>
      <c r="Q30" s="108">
        <f t="shared" si="4"/>
        <v>30.459999999999994</v>
      </c>
      <c r="R30" s="108">
        <v>93.33</v>
      </c>
      <c r="S30" s="108">
        <v>96.82</v>
      </c>
      <c r="T30" s="108">
        <f t="shared" si="15"/>
        <v>3.4899999999999949</v>
      </c>
      <c r="U30" s="108">
        <f t="shared" si="9"/>
        <v>73.736666666666665</v>
      </c>
      <c r="V30" s="108">
        <f t="shared" si="6"/>
        <v>96.818333333333328</v>
      </c>
      <c r="W30" s="108">
        <f t="shared" si="16"/>
        <v>23.081666666666663</v>
      </c>
      <c r="X30" s="114">
        <v>330</v>
      </c>
      <c r="Y30" s="114">
        <v>880</v>
      </c>
      <c r="Z30" s="114">
        <f t="shared" si="8"/>
        <v>550</v>
      </c>
    </row>
    <row r="31" spans="1:26" ht="33.950000000000003" customHeight="1" x14ac:dyDescent="0.25">
      <c r="A31" s="107">
        <v>29</v>
      </c>
      <c r="B31" s="113" t="s">
        <v>95</v>
      </c>
      <c r="C31" s="108">
        <v>72.28</v>
      </c>
      <c r="D31" s="108">
        <v>73.47</v>
      </c>
      <c r="E31" s="108">
        <f t="shared" si="0"/>
        <v>1.1899999999999977</v>
      </c>
      <c r="F31" s="108">
        <v>77.23</v>
      </c>
      <c r="G31" s="108">
        <v>75.510000000000005</v>
      </c>
      <c r="H31" s="108">
        <f t="shared" si="14"/>
        <v>-1.7199999999999989</v>
      </c>
      <c r="I31" s="108">
        <v>65.34</v>
      </c>
      <c r="J31" s="108">
        <v>72.45</v>
      </c>
      <c r="K31" s="108">
        <f t="shared" si="12"/>
        <v>7.1099999999999994</v>
      </c>
      <c r="L31" s="108">
        <v>63.37</v>
      </c>
      <c r="M31" s="108">
        <v>68.37</v>
      </c>
      <c r="N31" s="108">
        <f t="shared" si="3"/>
        <v>5.0000000000000071</v>
      </c>
      <c r="O31" s="108">
        <v>64.849999999999994</v>
      </c>
      <c r="P31" s="108">
        <v>66.33</v>
      </c>
      <c r="Q31" s="108">
        <f t="shared" si="4"/>
        <v>1.480000000000004</v>
      </c>
      <c r="R31" s="108">
        <v>87.13</v>
      </c>
      <c r="S31" s="108">
        <v>88.78</v>
      </c>
      <c r="T31" s="108">
        <f t="shared" si="15"/>
        <v>1.6500000000000057</v>
      </c>
      <c r="U31" s="108">
        <f t="shared" si="9"/>
        <v>71.7</v>
      </c>
      <c r="V31" s="108">
        <f t="shared" si="6"/>
        <v>74.151666666666657</v>
      </c>
      <c r="W31" s="108">
        <f t="shared" si="16"/>
        <v>2.4516666666666538</v>
      </c>
      <c r="X31" s="114">
        <v>202</v>
      </c>
      <c r="Y31" s="114">
        <v>98</v>
      </c>
      <c r="Z31" s="114">
        <f t="shared" si="8"/>
        <v>-104</v>
      </c>
    </row>
    <row r="32" spans="1:26" ht="33.950000000000003" customHeight="1" x14ac:dyDescent="0.25">
      <c r="A32" s="107">
        <v>30</v>
      </c>
      <c r="B32" s="113" t="s">
        <v>162</v>
      </c>
      <c r="C32" s="108">
        <v>86.57</v>
      </c>
      <c r="D32" s="108">
        <v>89.22</v>
      </c>
      <c r="E32" s="108">
        <f t="shared" si="0"/>
        <v>2.6500000000000057</v>
      </c>
      <c r="F32" s="108">
        <v>82.69</v>
      </c>
      <c r="G32" s="108">
        <v>83.23</v>
      </c>
      <c r="H32" s="108">
        <f t="shared" si="14"/>
        <v>0.54000000000000625</v>
      </c>
      <c r="I32" s="108">
        <v>74.03</v>
      </c>
      <c r="J32" s="108">
        <v>85.03</v>
      </c>
      <c r="K32" s="108">
        <f t="shared" si="12"/>
        <v>11</v>
      </c>
      <c r="L32" s="108">
        <v>72.239999999999995</v>
      </c>
      <c r="M32" s="108">
        <v>84.43</v>
      </c>
      <c r="N32" s="108">
        <f t="shared" si="3"/>
        <v>12.190000000000012</v>
      </c>
      <c r="O32" s="108">
        <v>73.13</v>
      </c>
      <c r="P32" s="108">
        <v>86.23</v>
      </c>
      <c r="Q32" s="108">
        <f t="shared" si="4"/>
        <v>13.100000000000009</v>
      </c>
      <c r="R32" s="108">
        <v>91.04</v>
      </c>
      <c r="S32" s="108">
        <v>95.21</v>
      </c>
      <c r="T32" s="108">
        <f t="shared" si="15"/>
        <v>4.1699999999999875</v>
      </c>
      <c r="U32" s="108">
        <f t="shared" si="9"/>
        <v>79.95</v>
      </c>
      <c r="V32" s="108">
        <f t="shared" si="6"/>
        <v>87.225000000000009</v>
      </c>
      <c r="W32" s="108">
        <f t="shared" si="16"/>
        <v>7.2750000000000057</v>
      </c>
      <c r="X32" s="114">
        <v>335</v>
      </c>
      <c r="Y32" s="114">
        <v>167</v>
      </c>
      <c r="Z32" s="114">
        <f t="shared" si="8"/>
        <v>-168</v>
      </c>
    </row>
    <row r="33" spans="1:26" ht="33.950000000000003" customHeight="1" x14ac:dyDescent="0.25">
      <c r="A33" s="107">
        <v>31</v>
      </c>
      <c r="B33" s="113" t="s">
        <v>163</v>
      </c>
      <c r="C33" s="108">
        <v>60</v>
      </c>
      <c r="D33" s="108">
        <v>92.62</v>
      </c>
      <c r="E33" s="108">
        <f t="shared" si="0"/>
        <v>32.620000000000005</v>
      </c>
      <c r="F33" s="108">
        <v>40</v>
      </c>
      <c r="G33" s="108">
        <v>91.28</v>
      </c>
      <c r="H33" s="108">
        <f t="shared" si="14"/>
        <v>51.28</v>
      </c>
      <c r="I33" s="108">
        <v>20</v>
      </c>
      <c r="J33" s="108">
        <v>90.6</v>
      </c>
      <c r="K33" s="108">
        <f t="shared" si="12"/>
        <v>70.599999999999994</v>
      </c>
      <c r="L33" s="108">
        <v>20</v>
      </c>
      <c r="M33" s="108">
        <v>90.6</v>
      </c>
      <c r="N33" s="108">
        <f t="shared" si="3"/>
        <v>70.599999999999994</v>
      </c>
      <c r="O33" s="108">
        <v>0</v>
      </c>
      <c r="P33" s="108">
        <v>90.61</v>
      </c>
      <c r="Q33" s="108">
        <f t="shared" si="4"/>
        <v>90.61</v>
      </c>
      <c r="R33" s="108">
        <v>60</v>
      </c>
      <c r="S33" s="108">
        <v>97.32</v>
      </c>
      <c r="T33" s="108">
        <f t="shared" si="15"/>
        <v>37.319999999999993</v>
      </c>
      <c r="U33" s="108">
        <f t="shared" si="9"/>
        <v>33.333333333333336</v>
      </c>
      <c r="V33" s="108">
        <f t="shared" si="6"/>
        <v>92.171666666666667</v>
      </c>
      <c r="W33" s="108">
        <f t="shared" si="16"/>
        <v>58.838333333333331</v>
      </c>
      <c r="X33" s="114">
        <v>5</v>
      </c>
      <c r="Y33" s="114">
        <v>149</v>
      </c>
      <c r="Z33" s="114">
        <f t="shared" si="8"/>
        <v>144</v>
      </c>
    </row>
    <row r="34" spans="1:26" ht="33.950000000000003" customHeight="1" x14ac:dyDescent="0.25">
      <c r="A34" s="107">
        <v>32</v>
      </c>
      <c r="B34" s="113" t="s">
        <v>70</v>
      </c>
      <c r="C34" s="108">
        <v>99.42</v>
      </c>
      <c r="D34" s="108">
        <v>97.43</v>
      </c>
      <c r="E34" s="108">
        <f t="shared" si="0"/>
        <v>-1.9899999999999949</v>
      </c>
      <c r="F34" s="108">
        <v>99.42</v>
      </c>
      <c r="G34" s="108">
        <v>94.21</v>
      </c>
      <c r="H34" s="108">
        <f t="shared" si="14"/>
        <v>-5.210000000000008</v>
      </c>
      <c r="I34" s="108">
        <v>98.83</v>
      </c>
      <c r="J34" s="108">
        <v>95.5</v>
      </c>
      <c r="K34" s="108">
        <f t="shared" si="12"/>
        <v>-3.3299999999999983</v>
      </c>
      <c r="L34" s="108">
        <v>98.25</v>
      </c>
      <c r="M34" s="108">
        <v>95.5</v>
      </c>
      <c r="N34" s="108">
        <f t="shared" si="3"/>
        <v>-2.75</v>
      </c>
      <c r="O34" s="108">
        <v>98.83</v>
      </c>
      <c r="P34" s="108">
        <v>94.539999999999992</v>
      </c>
      <c r="Q34" s="108">
        <f t="shared" si="4"/>
        <v>-4.2900000000000063</v>
      </c>
      <c r="R34" s="108">
        <v>100</v>
      </c>
      <c r="S34" s="108">
        <v>96.46</v>
      </c>
      <c r="T34" s="108">
        <f t="shared" si="15"/>
        <v>-3.5400000000000063</v>
      </c>
      <c r="U34" s="108">
        <f t="shared" si="9"/>
        <v>99.125</v>
      </c>
      <c r="V34" s="108">
        <f t="shared" si="6"/>
        <v>95.606666666666669</v>
      </c>
      <c r="W34" s="108">
        <f t="shared" si="16"/>
        <v>-3.5183333333333309</v>
      </c>
      <c r="X34" s="114">
        <v>171</v>
      </c>
      <c r="Y34" s="114">
        <v>311</v>
      </c>
      <c r="Z34" s="114">
        <f t="shared" si="8"/>
        <v>140</v>
      </c>
    </row>
    <row r="35" spans="1:26" ht="33.950000000000003" customHeight="1" x14ac:dyDescent="0.25">
      <c r="A35" s="107">
        <v>33</v>
      </c>
      <c r="B35" s="113" t="s">
        <v>71</v>
      </c>
      <c r="C35" s="108">
        <v>95.95</v>
      </c>
      <c r="D35" s="108">
        <v>100</v>
      </c>
      <c r="E35" s="108">
        <f t="shared" si="0"/>
        <v>4.0499999999999972</v>
      </c>
      <c r="F35" s="108">
        <v>91.89</v>
      </c>
      <c r="G35" s="108">
        <v>66.67</v>
      </c>
      <c r="H35" s="108">
        <f t="shared" si="14"/>
        <v>-25.22</v>
      </c>
      <c r="I35" s="108">
        <v>89.19</v>
      </c>
      <c r="J35" s="108">
        <v>66.67</v>
      </c>
      <c r="K35" s="108">
        <f t="shared" si="12"/>
        <v>-22.519999999999996</v>
      </c>
      <c r="L35" s="108">
        <v>89.19</v>
      </c>
      <c r="M35" s="108">
        <v>66.67</v>
      </c>
      <c r="N35" s="108">
        <f t="shared" si="3"/>
        <v>-22.519999999999996</v>
      </c>
      <c r="O35" s="108">
        <v>93.24</v>
      </c>
      <c r="P35" s="108">
        <v>66.67</v>
      </c>
      <c r="Q35" s="108">
        <f t="shared" si="4"/>
        <v>-26.569999999999993</v>
      </c>
      <c r="R35" s="108">
        <v>98.65</v>
      </c>
      <c r="S35" s="108">
        <v>100</v>
      </c>
      <c r="T35" s="108">
        <f t="shared" si="15"/>
        <v>1.3499999999999943</v>
      </c>
      <c r="U35" s="108">
        <f t="shared" si="9"/>
        <v>93.018333333333331</v>
      </c>
      <c r="V35" s="108">
        <f t="shared" si="6"/>
        <v>77.780000000000015</v>
      </c>
      <c r="W35" s="108">
        <f t="shared" si="16"/>
        <v>-15.238333333333316</v>
      </c>
      <c r="X35" s="114">
        <v>74</v>
      </c>
      <c r="Y35" s="114">
        <v>3</v>
      </c>
      <c r="Z35" s="114">
        <f t="shared" si="8"/>
        <v>-71</v>
      </c>
    </row>
    <row r="36" spans="1:26" s="125" customFormat="1" ht="23.25" customHeight="1" x14ac:dyDescent="0.2">
      <c r="A36" s="115" t="s">
        <v>142</v>
      </c>
      <c r="B36" s="115"/>
      <c r="C36" s="116">
        <f>AVERAGE(C3:C35)</f>
        <v>87.019393939393936</v>
      </c>
      <c r="D36" s="116">
        <f>AVERAGE(D3:D35)</f>
        <v>84.030333333333317</v>
      </c>
      <c r="E36" s="122">
        <f t="shared" si="0"/>
        <v>-2.9890606060606189</v>
      </c>
      <c r="F36" s="116">
        <f>AVERAGE(F3:F35)</f>
        <v>85.377878787878785</v>
      </c>
      <c r="G36" s="116">
        <f>AVERAGE(G3:G35)</f>
        <v>83.686000000000007</v>
      </c>
      <c r="H36" s="122">
        <f t="shared" si="14"/>
        <v>-1.6918787878787782</v>
      </c>
      <c r="I36" s="116">
        <f>AVERAGE(I3:I35)</f>
        <v>77.927575757575781</v>
      </c>
      <c r="J36" s="116">
        <f>AVERAGE(J3:J35)</f>
        <v>77.181666666666658</v>
      </c>
      <c r="K36" s="122">
        <f t="shared" si="12"/>
        <v>-0.74590909090912305</v>
      </c>
      <c r="L36" s="116">
        <f>AVERAGE(L3:L35)</f>
        <v>77.36696969696969</v>
      </c>
      <c r="M36" s="116">
        <f>AVERAGE(M3:M35)</f>
        <v>75.718000000000004</v>
      </c>
      <c r="N36" s="123">
        <f t="shared" si="3"/>
        <v>-1.6489696969696865</v>
      </c>
      <c r="O36" s="116">
        <f>AVERAGE(O3:O35)</f>
        <v>78.397575757575751</v>
      </c>
      <c r="P36" s="116">
        <f>AVERAGE(P3:P35)</f>
        <v>76.033333333333317</v>
      </c>
      <c r="Q36" s="122">
        <f t="shared" si="4"/>
        <v>-2.364242424242434</v>
      </c>
      <c r="R36" s="116">
        <f>AVERAGE(R3:R35)</f>
        <v>93.427272727272722</v>
      </c>
      <c r="S36" s="116">
        <f>AVERAGE(S3:S35)</f>
        <v>89.836333333333343</v>
      </c>
      <c r="T36" s="122">
        <f t="shared" si="15"/>
        <v>-3.5909393939393794</v>
      </c>
      <c r="U36" s="116">
        <f>AVERAGE(U3:U35)</f>
        <v>83.35491919191918</v>
      </c>
      <c r="V36" s="116">
        <f>AVERAGE(V3:V35)</f>
        <v>81.080944444444441</v>
      </c>
      <c r="W36" s="122">
        <f t="shared" si="16"/>
        <v>-2.2739747474747389</v>
      </c>
      <c r="X36" s="117">
        <f>SUM(X3:X35)</f>
        <v>4836</v>
      </c>
      <c r="Y36" s="118">
        <f>SUM(Y3:Y35)</f>
        <v>5429</v>
      </c>
      <c r="Z36" s="124">
        <f t="shared" si="8"/>
        <v>593</v>
      </c>
    </row>
    <row r="37" spans="1:26" ht="68.25" customHeight="1" x14ac:dyDescent="0.25">
      <c r="U37" s="46"/>
    </row>
    <row r="38" spans="1:26" ht="57" customHeight="1" x14ac:dyDescent="0.25"/>
  </sheetData>
  <mergeCells count="11">
    <mergeCell ref="O1:Q1"/>
    <mergeCell ref="R1:T1"/>
    <mergeCell ref="U1:W1"/>
    <mergeCell ref="X1:Z1"/>
    <mergeCell ref="A36:B36"/>
    <mergeCell ref="A1:A2"/>
    <mergeCell ref="B1:B2"/>
    <mergeCell ref="C1:E1"/>
    <mergeCell ref="F1:H1"/>
    <mergeCell ref="I1:K1"/>
    <mergeCell ref="L1:N1"/>
  </mergeCells>
  <conditionalFormatting sqref="E3:E36 K3:K36 N3:N36 Q3:Q36 W3:W36 Z3:Z36">
    <cfRule type="cellIs" dxfId="9" priority="11" operator="lessThan">
      <formula>0</formula>
    </cfRule>
  </conditionalFormatting>
  <conditionalFormatting sqref="H3:H36">
    <cfRule type="cellIs" dxfId="8" priority="5" operator="lessThan">
      <formula>0</formula>
    </cfRule>
  </conditionalFormatting>
  <conditionalFormatting sqref="T3:T36">
    <cfRule type="cellIs" dxfId="7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zoomScale="85" zoomScaleNormal="85"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W5" sqref="W5"/>
    </sheetView>
  </sheetViews>
  <sheetFormatPr defaultRowHeight="15" x14ac:dyDescent="0.25"/>
  <cols>
    <col min="1" max="1" width="6.28515625" style="3" customWidth="1"/>
    <col min="2" max="2" width="26.140625" style="45" customWidth="1"/>
    <col min="3" max="16" width="18.28515625" style="30" customWidth="1"/>
    <col min="17" max="17" width="19.28515625" style="30" customWidth="1"/>
    <col min="18" max="18" width="14.28515625" style="103" customWidth="1"/>
    <col min="19" max="19" width="13.140625" style="103" customWidth="1"/>
    <col min="20" max="20" width="17.5703125" style="103" customWidth="1"/>
    <col min="21" max="23" width="18.28515625" style="30" customWidth="1"/>
    <col min="24" max="24" width="12.85546875" style="30" customWidth="1"/>
    <col min="25" max="25" width="11.42578125" style="30" customWidth="1"/>
    <col min="26" max="26" width="10.42578125" style="30" customWidth="1"/>
    <col min="27" max="16384" width="9.140625" style="30"/>
  </cols>
  <sheetData>
    <row r="1" spans="1:26" ht="54" customHeight="1" x14ac:dyDescent="0.25">
      <c r="A1" s="68" t="s">
        <v>117</v>
      </c>
      <c r="B1" s="70" t="s">
        <v>0</v>
      </c>
      <c r="C1" s="112" t="s">
        <v>152</v>
      </c>
      <c r="D1" s="112"/>
      <c r="E1" s="112"/>
      <c r="F1" s="112" t="s">
        <v>156</v>
      </c>
      <c r="G1" s="112"/>
      <c r="H1" s="112"/>
      <c r="I1" s="112" t="s">
        <v>157</v>
      </c>
      <c r="J1" s="112"/>
      <c r="K1" s="112"/>
      <c r="L1" s="112" t="s">
        <v>158</v>
      </c>
      <c r="M1" s="112"/>
      <c r="N1" s="112"/>
      <c r="O1" s="112" t="s">
        <v>159</v>
      </c>
      <c r="P1" s="112"/>
      <c r="Q1" s="112"/>
      <c r="R1" s="112" t="s">
        <v>160</v>
      </c>
      <c r="S1" s="112"/>
      <c r="T1" s="112"/>
      <c r="U1" s="112" t="s">
        <v>161</v>
      </c>
      <c r="V1" s="112"/>
      <c r="W1" s="112"/>
      <c r="X1" s="112" t="s">
        <v>118</v>
      </c>
      <c r="Y1" s="112"/>
      <c r="Z1" s="112"/>
    </row>
    <row r="2" spans="1:26" ht="22.5" customHeight="1" x14ac:dyDescent="0.25">
      <c r="A2" s="69"/>
      <c r="B2" s="71"/>
      <c r="C2" s="105" t="s">
        <v>153</v>
      </c>
      <c r="D2" s="105" t="s">
        <v>154</v>
      </c>
      <c r="E2" s="105" t="s">
        <v>119</v>
      </c>
      <c r="F2" s="105" t="s">
        <v>153</v>
      </c>
      <c r="G2" s="105" t="s">
        <v>154</v>
      </c>
      <c r="H2" s="105" t="s">
        <v>119</v>
      </c>
      <c r="I2" s="105" t="s">
        <v>153</v>
      </c>
      <c r="J2" s="105" t="s">
        <v>154</v>
      </c>
      <c r="K2" s="105" t="s">
        <v>119</v>
      </c>
      <c r="L2" s="105" t="s">
        <v>153</v>
      </c>
      <c r="M2" s="105" t="s">
        <v>154</v>
      </c>
      <c r="N2" s="105" t="s">
        <v>119</v>
      </c>
      <c r="O2" s="105" t="s">
        <v>153</v>
      </c>
      <c r="P2" s="105" t="s">
        <v>154</v>
      </c>
      <c r="Q2" s="105" t="s">
        <v>119</v>
      </c>
      <c r="R2" s="105" t="s">
        <v>153</v>
      </c>
      <c r="S2" s="105" t="s">
        <v>154</v>
      </c>
      <c r="T2" s="105" t="s">
        <v>119</v>
      </c>
      <c r="U2" s="105" t="s">
        <v>153</v>
      </c>
      <c r="V2" s="105" t="s">
        <v>154</v>
      </c>
      <c r="W2" s="105" t="s">
        <v>119</v>
      </c>
      <c r="X2" s="105" t="s">
        <v>153</v>
      </c>
      <c r="Y2" s="105" t="s">
        <v>154</v>
      </c>
      <c r="Z2" s="105" t="s">
        <v>119</v>
      </c>
    </row>
    <row r="3" spans="1:26" ht="34.5" customHeight="1" x14ac:dyDescent="0.25">
      <c r="A3" s="47">
        <v>1</v>
      </c>
      <c r="B3" s="53" t="s">
        <v>144</v>
      </c>
      <c r="C3" s="108">
        <v>100</v>
      </c>
      <c r="D3" s="108">
        <v>100</v>
      </c>
      <c r="E3" s="108">
        <f>D3-C3</f>
        <v>0</v>
      </c>
      <c r="F3" s="108">
        <v>88.89</v>
      </c>
      <c r="G3" s="108">
        <v>100</v>
      </c>
      <c r="H3" s="108">
        <f>G3-F3</f>
        <v>11.11</v>
      </c>
      <c r="I3" s="108">
        <v>88.89</v>
      </c>
      <c r="J3" s="108">
        <v>100</v>
      </c>
      <c r="K3" s="108">
        <f>J3-I3</f>
        <v>11.11</v>
      </c>
      <c r="L3" s="108">
        <v>100</v>
      </c>
      <c r="M3" s="108">
        <v>100</v>
      </c>
      <c r="N3" s="108">
        <f>M3-L3</f>
        <v>0</v>
      </c>
      <c r="O3" s="108">
        <v>94.74</v>
      </c>
      <c r="P3" s="108">
        <v>100</v>
      </c>
      <c r="Q3" s="108">
        <f>P3-O3</f>
        <v>5.2600000000000051</v>
      </c>
      <c r="R3" s="108">
        <v>97.37</v>
      </c>
      <c r="S3" s="108">
        <v>100</v>
      </c>
      <c r="T3" s="108">
        <f>S3-R3</f>
        <v>2.6299999999999955</v>
      </c>
      <c r="U3" s="108">
        <f>AVERAGE(R3,O3,L3,I3,F3,C3)</f>
        <v>94.981666666666669</v>
      </c>
      <c r="V3" s="108">
        <f>AVERAGE(S3,P3,M3,J3,G3,D3)</f>
        <v>100</v>
      </c>
      <c r="W3" s="108">
        <f>V3-U3</f>
        <v>5.0183333333333309</v>
      </c>
      <c r="X3" s="114">
        <v>9</v>
      </c>
      <c r="Y3" s="114">
        <v>13</v>
      </c>
      <c r="Z3" s="114">
        <f t="shared" ref="Z3:Z5" si="0">Y3-X3</f>
        <v>4</v>
      </c>
    </row>
    <row r="4" spans="1:26" ht="33.950000000000003" customHeight="1" x14ac:dyDescent="0.25">
      <c r="A4" s="48">
        <v>2</v>
      </c>
      <c r="B4" s="54" t="s">
        <v>102</v>
      </c>
      <c r="C4" s="108">
        <v>100</v>
      </c>
      <c r="D4" s="108">
        <v>50</v>
      </c>
      <c r="E4" s="108">
        <f>D4-C4</f>
        <v>-50</v>
      </c>
      <c r="F4" s="108">
        <v>100</v>
      </c>
      <c r="G4" s="108">
        <v>50</v>
      </c>
      <c r="H4" s="108">
        <f>G4-F4</f>
        <v>-50</v>
      </c>
      <c r="I4" s="108">
        <v>97.37</v>
      </c>
      <c r="J4" s="108">
        <v>50</v>
      </c>
      <c r="K4" s="108">
        <f>J4-I4</f>
        <v>-47.370000000000005</v>
      </c>
      <c r="L4" s="108">
        <v>88.89</v>
      </c>
      <c r="M4" s="108">
        <v>50</v>
      </c>
      <c r="N4" s="108">
        <f>M4-L4</f>
        <v>-38.89</v>
      </c>
      <c r="O4" s="108">
        <v>88.88</v>
      </c>
      <c r="P4" s="108">
        <v>50</v>
      </c>
      <c r="Q4" s="108">
        <f>P4-O4</f>
        <v>-38.879999999999995</v>
      </c>
      <c r="R4" s="108">
        <v>100</v>
      </c>
      <c r="S4" s="108">
        <v>50</v>
      </c>
      <c r="T4" s="108">
        <f>S4-R4</f>
        <v>-50</v>
      </c>
      <c r="U4" s="108">
        <f>AVERAGE(R4,O4,L4,I4,F4,C4)</f>
        <v>95.856666666666669</v>
      </c>
      <c r="V4" s="108">
        <f>AVERAGE(S4,P4,M4,J4,G4,D4)</f>
        <v>50</v>
      </c>
      <c r="W4" s="108">
        <f>V4-U4</f>
        <v>-45.856666666666669</v>
      </c>
      <c r="X4" s="114">
        <v>38</v>
      </c>
      <c r="Y4" s="114">
        <v>2</v>
      </c>
      <c r="Z4" s="114">
        <f t="shared" si="0"/>
        <v>-36</v>
      </c>
    </row>
    <row r="5" spans="1:26" s="125" customFormat="1" ht="23.25" customHeight="1" x14ac:dyDescent="0.2">
      <c r="A5" s="115" t="s">
        <v>142</v>
      </c>
      <c r="B5" s="115"/>
      <c r="C5" s="116">
        <f>AVERAGE(C3:C4)</f>
        <v>100</v>
      </c>
      <c r="D5" s="116">
        <f>AVERAGE(D3:D4)</f>
        <v>75</v>
      </c>
      <c r="E5" s="123">
        <f>D5-C5</f>
        <v>-25</v>
      </c>
      <c r="F5" s="116">
        <f>AVERAGE(F3:F4)</f>
        <v>94.444999999999993</v>
      </c>
      <c r="G5" s="116">
        <f t="shared" ref="G5:X5" si="1">AVERAGE(G3:G4)</f>
        <v>75</v>
      </c>
      <c r="H5" s="123">
        <f>G5-F5</f>
        <v>-19.444999999999993</v>
      </c>
      <c r="I5" s="116">
        <f t="shared" si="1"/>
        <v>93.13</v>
      </c>
      <c r="J5" s="116">
        <f t="shared" si="1"/>
        <v>75</v>
      </c>
      <c r="K5" s="123">
        <f>J5-I5</f>
        <v>-18.129999999999995</v>
      </c>
      <c r="L5" s="116">
        <f t="shared" si="1"/>
        <v>94.444999999999993</v>
      </c>
      <c r="M5" s="116">
        <f t="shared" si="1"/>
        <v>75</v>
      </c>
      <c r="N5" s="123">
        <f>M5-L5</f>
        <v>-19.444999999999993</v>
      </c>
      <c r="O5" s="116">
        <f t="shared" si="1"/>
        <v>91.81</v>
      </c>
      <c r="P5" s="116">
        <f t="shared" si="1"/>
        <v>75</v>
      </c>
      <c r="Q5" s="123">
        <f>P5-O5</f>
        <v>-16.810000000000002</v>
      </c>
      <c r="R5" s="116">
        <f t="shared" si="1"/>
        <v>98.685000000000002</v>
      </c>
      <c r="S5" s="116">
        <f t="shared" si="1"/>
        <v>75</v>
      </c>
      <c r="T5" s="123">
        <f>S5-R5</f>
        <v>-23.685000000000002</v>
      </c>
      <c r="U5" s="116">
        <f t="shared" si="1"/>
        <v>95.419166666666669</v>
      </c>
      <c r="V5" s="116">
        <f t="shared" si="1"/>
        <v>75</v>
      </c>
      <c r="W5" s="123">
        <f>V5-U5</f>
        <v>-20.419166666666669</v>
      </c>
      <c r="X5" s="116">
        <f>X4+X3</f>
        <v>47</v>
      </c>
      <c r="Y5" s="117">
        <f>Y3+Y4</f>
        <v>15</v>
      </c>
      <c r="Z5" s="114">
        <f>Y5-X5</f>
        <v>-32</v>
      </c>
    </row>
  </sheetData>
  <mergeCells count="11">
    <mergeCell ref="C1:E1"/>
    <mergeCell ref="F1:H1"/>
    <mergeCell ref="I1:K1"/>
    <mergeCell ref="L1:N1"/>
    <mergeCell ref="O1:Q1"/>
    <mergeCell ref="R1:T1"/>
    <mergeCell ref="U1:W1"/>
    <mergeCell ref="X1:Z1"/>
    <mergeCell ref="A5:B5"/>
    <mergeCell ref="A1:A2"/>
    <mergeCell ref="B1:B2"/>
  </mergeCells>
  <conditionalFormatting sqref="E3:E5 Z3:Z5">
    <cfRule type="cellIs" dxfId="6" priority="21" operator="lessThan">
      <formula>0</formula>
    </cfRule>
  </conditionalFormatting>
  <conditionalFormatting sqref="H3:H5">
    <cfRule type="cellIs" dxfId="5" priority="15" operator="lessThan">
      <formula>0</formula>
    </cfRule>
  </conditionalFormatting>
  <conditionalFormatting sqref="K3:K5">
    <cfRule type="cellIs" dxfId="4" priority="13" operator="lessThan">
      <formula>0</formula>
    </cfRule>
  </conditionalFormatting>
  <conditionalFormatting sqref="T3:T5">
    <cfRule type="cellIs" dxfId="3" priority="11" operator="lessThan">
      <formula>0</formula>
    </cfRule>
  </conditionalFormatting>
  <conditionalFormatting sqref="W3:W5">
    <cfRule type="cellIs" dxfId="2" priority="18" operator="lessThan">
      <formula>0</formula>
    </cfRule>
  </conditionalFormatting>
  <conditionalFormatting sqref="N3:N5">
    <cfRule type="cellIs" dxfId="1" priority="20" operator="lessThan">
      <formula>0</formula>
    </cfRule>
  </conditionalFormatting>
  <conditionalFormatting sqref="Q3:Q5">
    <cfRule type="cellIs" dxfId="0" priority="19" operator="lessThan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zoomScale="115" zoomScaleNormal="115" workbookViewId="0">
      <selection activeCell="B14" sqref="B14"/>
    </sheetView>
  </sheetViews>
  <sheetFormatPr defaultRowHeight="11.25" x14ac:dyDescent="0.2"/>
  <cols>
    <col min="1" max="1" width="4.85546875" style="49" customWidth="1"/>
    <col min="2" max="2" width="43.5703125" style="1" customWidth="1"/>
    <col min="3" max="3" width="10" style="5" bestFit="1" customWidth="1"/>
    <col min="4" max="4" width="4.85546875" style="5" bestFit="1" customWidth="1"/>
    <col min="5" max="6" width="4" style="5" bestFit="1" customWidth="1"/>
    <col min="7" max="8" width="4.85546875" style="5" bestFit="1" customWidth="1"/>
    <col min="9" max="9" width="4" style="5" bestFit="1" customWidth="1"/>
    <col min="10" max="11" width="4.85546875" style="5" bestFit="1" customWidth="1"/>
    <col min="12" max="13" width="4" style="5" bestFit="1" customWidth="1"/>
    <col min="14" max="15" width="4.85546875" style="5" bestFit="1" customWidth="1"/>
    <col min="16" max="18" width="4" style="5" bestFit="1" customWidth="1"/>
    <col min="19" max="20" width="4.85546875" style="5" bestFit="1" customWidth="1"/>
    <col min="21" max="23" width="4" style="5" bestFit="1" customWidth="1"/>
    <col min="24" max="25" width="4.85546875" style="5" bestFit="1" customWidth="1"/>
    <col min="26" max="28" width="4" style="5" bestFit="1" customWidth="1"/>
    <col min="29" max="30" width="4.85546875" style="5" bestFit="1" customWidth="1"/>
    <col min="31" max="31" width="5.7109375" style="5" bestFit="1" customWidth="1"/>
    <col min="32" max="32" width="4.85546875" style="5" bestFit="1" customWidth="1"/>
    <col min="33" max="33" width="9.5703125" style="4" customWidth="1"/>
    <col min="34" max="16384" width="9.140625" style="1"/>
  </cols>
  <sheetData>
    <row r="1" spans="1:33" x14ac:dyDescent="0.2">
      <c r="A1" s="72"/>
      <c r="B1" s="72" t="s">
        <v>0</v>
      </c>
      <c r="C1" s="73" t="s">
        <v>1</v>
      </c>
      <c r="D1" s="74"/>
      <c r="E1" s="74"/>
      <c r="F1" s="74"/>
      <c r="G1" s="74"/>
      <c r="H1" s="74"/>
      <c r="I1" s="74"/>
      <c r="J1" s="74"/>
      <c r="K1" s="75"/>
      <c r="L1" s="73" t="s">
        <v>2</v>
      </c>
      <c r="M1" s="74"/>
      <c r="N1" s="74"/>
      <c r="O1" s="75"/>
      <c r="P1" s="73" t="s">
        <v>3</v>
      </c>
      <c r="Q1" s="74"/>
      <c r="R1" s="74"/>
      <c r="S1" s="74"/>
      <c r="T1" s="75"/>
      <c r="U1" s="73" t="s">
        <v>4</v>
      </c>
      <c r="V1" s="74"/>
      <c r="W1" s="74"/>
      <c r="X1" s="74"/>
      <c r="Y1" s="75"/>
      <c r="Z1" s="73" t="s">
        <v>5</v>
      </c>
      <c r="AA1" s="74"/>
      <c r="AB1" s="74"/>
      <c r="AC1" s="74"/>
      <c r="AD1" s="75"/>
      <c r="AE1" s="80" t="s">
        <v>6</v>
      </c>
      <c r="AF1" s="81"/>
      <c r="AG1" s="82" t="s">
        <v>7</v>
      </c>
    </row>
    <row r="2" spans="1:33" x14ac:dyDescent="0.2">
      <c r="A2" s="72"/>
      <c r="B2" s="72"/>
      <c r="C2" s="84" t="s">
        <v>8</v>
      </c>
      <c r="D2" s="85" t="s">
        <v>9</v>
      </c>
      <c r="E2" s="85" t="s">
        <v>10</v>
      </c>
      <c r="F2" s="85" t="s">
        <v>11</v>
      </c>
      <c r="G2" s="85" t="s">
        <v>12</v>
      </c>
      <c r="H2" s="77" t="s">
        <v>13</v>
      </c>
      <c r="I2" s="77" t="s">
        <v>14</v>
      </c>
      <c r="J2" s="78" t="s">
        <v>15</v>
      </c>
      <c r="K2" s="79"/>
      <c r="L2" s="76" t="s">
        <v>16</v>
      </c>
      <c r="M2" s="77" t="s">
        <v>17</v>
      </c>
      <c r="N2" s="78" t="s">
        <v>15</v>
      </c>
      <c r="O2" s="79"/>
      <c r="P2" s="76" t="s">
        <v>18</v>
      </c>
      <c r="Q2" s="77" t="s">
        <v>19</v>
      </c>
      <c r="R2" s="77" t="s">
        <v>20</v>
      </c>
      <c r="S2" s="78" t="s">
        <v>15</v>
      </c>
      <c r="T2" s="79"/>
      <c r="U2" s="76" t="s">
        <v>21</v>
      </c>
      <c r="V2" s="77" t="s">
        <v>22</v>
      </c>
      <c r="W2" s="77" t="s">
        <v>23</v>
      </c>
      <c r="X2" s="78" t="s">
        <v>15</v>
      </c>
      <c r="Y2" s="79"/>
      <c r="Z2" s="76" t="s">
        <v>24</v>
      </c>
      <c r="AA2" s="77" t="s">
        <v>25</v>
      </c>
      <c r="AB2" s="77" t="s">
        <v>26</v>
      </c>
      <c r="AC2" s="78" t="s">
        <v>15</v>
      </c>
      <c r="AD2" s="79"/>
      <c r="AE2" s="87" t="s">
        <v>27</v>
      </c>
      <c r="AF2" s="86" t="s">
        <v>28</v>
      </c>
      <c r="AG2" s="83"/>
    </row>
    <row r="3" spans="1:33" x14ac:dyDescent="0.2">
      <c r="A3" s="72"/>
      <c r="B3" s="72"/>
      <c r="C3" s="84"/>
      <c r="D3" s="85"/>
      <c r="E3" s="85"/>
      <c r="F3" s="85"/>
      <c r="G3" s="85"/>
      <c r="H3" s="77"/>
      <c r="I3" s="77"/>
      <c r="J3" s="7" t="s">
        <v>27</v>
      </c>
      <c r="K3" s="11" t="s">
        <v>28</v>
      </c>
      <c r="L3" s="76"/>
      <c r="M3" s="77"/>
      <c r="N3" s="7" t="s">
        <v>27</v>
      </c>
      <c r="O3" s="11" t="s">
        <v>28</v>
      </c>
      <c r="P3" s="76"/>
      <c r="Q3" s="77"/>
      <c r="R3" s="77"/>
      <c r="S3" s="7" t="s">
        <v>27</v>
      </c>
      <c r="T3" s="11" t="s">
        <v>28</v>
      </c>
      <c r="U3" s="76"/>
      <c r="V3" s="77"/>
      <c r="W3" s="77"/>
      <c r="X3" s="7" t="s">
        <v>27</v>
      </c>
      <c r="Y3" s="11" t="s">
        <v>28</v>
      </c>
      <c r="Z3" s="76"/>
      <c r="AA3" s="77"/>
      <c r="AB3" s="77"/>
      <c r="AC3" s="7" t="s">
        <v>27</v>
      </c>
      <c r="AD3" s="11" t="s">
        <v>28</v>
      </c>
      <c r="AE3" s="87"/>
      <c r="AF3" s="86"/>
      <c r="AG3" s="83"/>
    </row>
    <row r="4" spans="1:33" x14ac:dyDescent="0.2">
      <c r="A4" s="50">
        <v>1</v>
      </c>
      <c r="B4" s="9" t="s">
        <v>38</v>
      </c>
      <c r="C4" s="40">
        <v>9.83</v>
      </c>
      <c r="D4" s="41">
        <v>9.8000000000000007</v>
      </c>
      <c r="E4" s="41">
        <v>9.82</v>
      </c>
      <c r="F4" s="41">
        <v>9.82</v>
      </c>
      <c r="G4" s="41">
        <v>9.85</v>
      </c>
      <c r="H4" s="22">
        <v>9.8000000000000007</v>
      </c>
      <c r="I4" s="22">
        <v>9.82</v>
      </c>
      <c r="J4" s="8">
        <v>29.46</v>
      </c>
      <c r="K4" s="42">
        <v>98.2</v>
      </c>
      <c r="L4" s="43">
        <v>9.8000000000000007</v>
      </c>
      <c r="M4" s="22">
        <v>9.83</v>
      </c>
      <c r="N4" s="8">
        <v>19.63</v>
      </c>
      <c r="O4" s="42">
        <v>98.17</v>
      </c>
      <c r="P4" s="43">
        <v>9.73</v>
      </c>
      <c r="Q4" s="22">
        <v>9.8000000000000007</v>
      </c>
      <c r="R4" s="22">
        <v>9.7899999999999991</v>
      </c>
      <c r="S4" s="8">
        <v>29.33</v>
      </c>
      <c r="T4" s="42">
        <v>97.75</v>
      </c>
      <c r="U4" s="43">
        <v>9.86</v>
      </c>
      <c r="V4" s="22">
        <v>9.85</v>
      </c>
      <c r="W4" s="22">
        <v>9.85</v>
      </c>
      <c r="X4" s="8">
        <v>29.55</v>
      </c>
      <c r="Y4" s="42">
        <v>98.5</v>
      </c>
      <c r="Z4" s="43">
        <v>9.85</v>
      </c>
      <c r="AA4" s="22">
        <v>9.8699999999999992</v>
      </c>
      <c r="AB4" s="22">
        <v>9.85</v>
      </c>
      <c r="AC4" s="8">
        <v>29.56</v>
      </c>
      <c r="AD4" s="42">
        <v>98.55</v>
      </c>
      <c r="AE4" s="44">
        <v>137.54</v>
      </c>
      <c r="AF4" s="6">
        <v>98.24</v>
      </c>
      <c r="AG4" s="17">
        <v>178</v>
      </c>
    </row>
    <row r="5" spans="1:33" x14ac:dyDescent="0.2">
      <c r="A5" s="50">
        <v>2</v>
      </c>
      <c r="B5" s="9" t="s">
        <v>44</v>
      </c>
      <c r="C5" s="40">
        <v>9.3800000000000008</v>
      </c>
      <c r="D5" s="41">
        <v>9.33</v>
      </c>
      <c r="E5" s="41">
        <v>9.35</v>
      </c>
      <c r="F5" s="41">
        <v>9.34</v>
      </c>
      <c r="G5" s="41">
        <v>9.41</v>
      </c>
      <c r="H5" s="22">
        <v>9.31</v>
      </c>
      <c r="I5" s="22">
        <v>9.36</v>
      </c>
      <c r="J5" s="8">
        <v>28.06</v>
      </c>
      <c r="K5" s="42">
        <v>93.52</v>
      </c>
      <c r="L5" s="43">
        <v>9.1199999999999992</v>
      </c>
      <c r="M5" s="22">
        <v>9.3000000000000007</v>
      </c>
      <c r="N5" s="8">
        <v>18.420000000000002</v>
      </c>
      <c r="O5" s="42">
        <v>92.1</v>
      </c>
      <c r="P5" s="43">
        <v>9.2200000000000006</v>
      </c>
      <c r="Q5" s="22">
        <v>9.09</v>
      </c>
      <c r="R5" s="22">
        <v>9.16</v>
      </c>
      <c r="S5" s="8">
        <v>27.47</v>
      </c>
      <c r="T5" s="42">
        <v>91.58</v>
      </c>
      <c r="U5" s="43">
        <v>9.3699999999999992</v>
      </c>
      <c r="V5" s="22">
        <v>9.51</v>
      </c>
      <c r="W5" s="22">
        <v>9.35</v>
      </c>
      <c r="X5" s="8">
        <v>28.23</v>
      </c>
      <c r="Y5" s="42">
        <v>94.09</v>
      </c>
      <c r="Z5" s="43">
        <v>9.1999999999999993</v>
      </c>
      <c r="AA5" s="22">
        <v>9.52</v>
      </c>
      <c r="AB5" s="22">
        <v>9.3699999999999992</v>
      </c>
      <c r="AC5" s="8">
        <v>28.09</v>
      </c>
      <c r="AD5" s="42">
        <v>93.64</v>
      </c>
      <c r="AE5" s="44">
        <v>130.27000000000001</v>
      </c>
      <c r="AF5" s="6">
        <v>93.05</v>
      </c>
      <c r="AG5" s="17">
        <v>182</v>
      </c>
    </row>
    <row r="6" spans="1:33" x14ac:dyDescent="0.2">
      <c r="A6" s="50">
        <v>3</v>
      </c>
      <c r="B6" s="9" t="s">
        <v>64</v>
      </c>
      <c r="C6" s="40">
        <v>9.94</v>
      </c>
      <c r="D6" s="41">
        <v>9.92</v>
      </c>
      <c r="E6" s="41">
        <v>9.93</v>
      </c>
      <c r="F6" s="41">
        <v>9.89</v>
      </c>
      <c r="G6" s="41">
        <v>9.9600000000000009</v>
      </c>
      <c r="H6" s="22">
        <v>9.92</v>
      </c>
      <c r="I6" s="22">
        <v>9.94</v>
      </c>
      <c r="J6" s="8">
        <v>29.76</v>
      </c>
      <c r="K6" s="42">
        <v>99.19</v>
      </c>
      <c r="L6" s="43">
        <v>9.8699999999999992</v>
      </c>
      <c r="M6" s="22">
        <v>9.92</v>
      </c>
      <c r="N6" s="8">
        <v>19.79</v>
      </c>
      <c r="O6" s="42">
        <v>98.95</v>
      </c>
      <c r="P6" s="43">
        <v>9.6</v>
      </c>
      <c r="Q6" s="22">
        <v>9.64</v>
      </c>
      <c r="R6" s="22">
        <v>9.68</v>
      </c>
      <c r="S6" s="8">
        <v>28.93</v>
      </c>
      <c r="T6" s="42">
        <v>96.43</v>
      </c>
      <c r="U6" s="43">
        <v>9.9600000000000009</v>
      </c>
      <c r="V6" s="22">
        <v>9.9600000000000009</v>
      </c>
      <c r="W6" s="22">
        <v>9.98</v>
      </c>
      <c r="X6" s="8">
        <v>29.89</v>
      </c>
      <c r="Y6" s="42">
        <v>99.65</v>
      </c>
      <c r="Z6" s="43">
        <v>9.92</v>
      </c>
      <c r="AA6" s="22">
        <v>9.9600000000000009</v>
      </c>
      <c r="AB6" s="22">
        <v>9.89</v>
      </c>
      <c r="AC6" s="8">
        <v>29.77</v>
      </c>
      <c r="AD6" s="42">
        <v>99.23</v>
      </c>
      <c r="AE6" s="44">
        <v>138.13999999999999</v>
      </c>
      <c r="AF6" s="6">
        <v>98.67</v>
      </c>
      <c r="AG6" s="17">
        <v>119</v>
      </c>
    </row>
    <row r="7" spans="1:33" x14ac:dyDescent="0.2">
      <c r="A7" s="50">
        <v>4</v>
      </c>
      <c r="B7" s="9" t="s">
        <v>66</v>
      </c>
      <c r="C7" s="40">
        <v>9.3000000000000007</v>
      </c>
      <c r="D7" s="41">
        <v>9.27</v>
      </c>
      <c r="E7" s="41">
        <v>9.2899999999999991</v>
      </c>
      <c r="F7" s="41">
        <v>9.26</v>
      </c>
      <c r="G7" s="41">
        <v>9.36</v>
      </c>
      <c r="H7" s="22">
        <v>9.3000000000000007</v>
      </c>
      <c r="I7" s="22">
        <v>9.33</v>
      </c>
      <c r="J7" s="8">
        <v>27.88</v>
      </c>
      <c r="K7" s="42">
        <v>92.93</v>
      </c>
      <c r="L7" s="43">
        <v>8.92</v>
      </c>
      <c r="M7" s="22">
        <v>9.09</v>
      </c>
      <c r="N7" s="8">
        <v>18.02</v>
      </c>
      <c r="O7" s="42">
        <v>90.08</v>
      </c>
      <c r="P7" s="43">
        <v>8.52</v>
      </c>
      <c r="Q7" s="22">
        <v>8.6199999999999992</v>
      </c>
      <c r="R7" s="22">
        <v>8.68</v>
      </c>
      <c r="S7" s="8">
        <v>25.82</v>
      </c>
      <c r="T7" s="42">
        <v>86.06</v>
      </c>
      <c r="U7" s="43">
        <v>9.3000000000000007</v>
      </c>
      <c r="V7" s="22">
        <v>9.3800000000000008</v>
      </c>
      <c r="W7" s="22">
        <v>9.26</v>
      </c>
      <c r="X7" s="8">
        <v>27.94</v>
      </c>
      <c r="Y7" s="42">
        <v>93.13</v>
      </c>
      <c r="Z7" s="43">
        <v>8.91</v>
      </c>
      <c r="AA7" s="22">
        <v>9.44</v>
      </c>
      <c r="AB7" s="22">
        <v>9.35</v>
      </c>
      <c r="AC7" s="8">
        <v>27.7</v>
      </c>
      <c r="AD7" s="42">
        <v>92.32</v>
      </c>
      <c r="AE7" s="44">
        <v>127.35</v>
      </c>
      <c r="AF7" s="6">
        <v>90.96</v>
      </c>
      <c r="AG7" s="17">
        <v>165</v>
      </c>
    </row>
    <row r="8" spans="1:33" x14ac:dyDescent="0.2">
      <c r="A8" s="50">
        <v>5</v>
      </c>
      <c r="B8" s="9" t="s">
        <v>67</v>
      </c>
      <c r="C8" s="40">
        <v>9.6999999999999993</v>
      </c>
      <c r="D8" s="41">
        <v>9.56</v>
      </c>
      <c r="E8" s="41">
        <v>9.6300000000000008</v>
      </c>
      <c r="F8" s="41">
        <v>9.6300000000000008</v>
      </c>
      <c r="G8" s="41">
        <v>9.77</v>
      </c>
      <c r="H8" s="22">
        <v>9.69</v>
      </c>
      <c r="I8" s="22">
        <v>9.73</v>
      </c>
      <c r="J8" s="8">
        <v>28.99</v>
      </c>
      <c r="K8" s="42">
        <v>96.65</v>
      </c>
      <c r="L8" s="43">
        <v>9.42</v>
      </c>
      <c r="M8" s="22">
        <v>9.4600000000000009</v>
      </c>
      <c r="N8" s="8">
        <v>18.88</v>
      </c>
      <c r="O8" s="42">
        <v>94.4</v>
      </c>
      <c r="P8" s="43">
        <v>9.1199999999999992</v>
      </c>
      <c r="Q8" s="22">
        <v>9.19</v>
      </c>
      <c r="R8" s="22">
        <v>9.19</v>
      </c>
      <c r="S8" s="8">
        <v>27.5</v>
      </c>
      <c r="T8" s="42">
        <v>91.67</v>
      </c>
      <c r="U8" s="43">
        <v>9.7100000000000009</v>
      </c>
      <c r="V8" s="22">
        <v>9.75</v>
      </c>
      <c r="W8" s="22">
        <v>9.6999999999999993</v>
      </c>
      <c r="X8" s="8">
        <v>29.17</v>
      </c>
      <c r="Y8" s="42">
        <v>97.22</v>
      </c>
      <c r="Z8" s="43">
        <v>9.42</v>
      </c>
      <c r="AA8" s="22">
        <v>9.81</v>
      </c>
      <c r="AB8" s="22">
        <v>9.7100000000000009</v>
      </c>
      <c r="AC8" s="8">
        <v>28.94</v>
      </c>
      <c r="AD8" s="42">
        <v>96.47</v>
      </c>
      <c r="AE8" s="44">
        <v>133.47999999999999</v>
      </c>
      <c r="AF8" s="6">
        <v>95.34</v>
      </c>
      <c r="AG8" s="17">
        <v>210</v>
      </c>
    </row>
    <row r="9" spans="1:33" x14ac:dyDescent="0.2">
      <c r="A9" s="50">
        <v>6</v>
      </c>
      <c r="B9" s="9" t="s">
        <v>30</v>
      </c>
      <c r="C9" s="40">
        <v>9.7899999999999991</v>
      </c>
      <c r="D9" s="41">
        <v>9.7899999999999991</v>
      </c>
      <c r="E9" s="41">
        <v>9.7899999999999991</v>
      </c>
      <c r="F9" s="41">
        <v>9.81</v>
      </c>
      <c r="G9" s="41">
        <v>9.73</v>
      </c>
      <c r="H9" s="22">
        <v>9.83</v>
      </c>
      <c r="I9" s="22">
        <v>9.7799999999999994</v>
      </c>
      <c r="J9" s="8">
        <v>29.37</v>
      </c>
      <c r="K9" s="42">
        <v>97.9</v>
      </c>
      <c r="L9" s="43">
        <v>9.73</v>
      </c>
      <c r="M9" s="22">
        <v>9.7899999999999991</v>
      </c>
      <c r="N9" s="8">
        <v>19.52</v>
      </c>
      <c r="O9" s="42">
        <v>97.58</v>
      </c>
      <c r="P9" s="43">
        <v>9.84</v>
      </c>
      <c r="Q9" s="22">
        <v>9.7899999999999991</v>
      </c>
      <c r="R9" s="22">
        <v>9.84</v>
      </c>
      <c r="S9" s="8">
        <v>29.48</v>
      </c>
      <c r="T9" s="42">
        <v>98.26</v>
      </c>
      <c r="U9" s="43">
        <v>9.86</v>
      </c>
      <c r="V9" s="22">
        <v>9.7899999999999991</v>
      </c>
      <c r="W9" s="22">
        <v>9.7899999999999991</v>
      </c>
      <c r="X9" s="8">
        <v>29.44</v>
      </c>
      <c r="Y9" s="42">
        <v>98.13</v>
      </c>
      <c r="Z9" s="43">
        <v>9.81</v>
      </c>
      <c r="AA9" s="22">
        <v>9.83</v>
      </c>
      <c r="AB9" s="22">
        <v>9.81</v>
      </c>
      <c r="AC9" s="8">
        <v>29.44</v>
      </c>
      <c r="AD9" s="42">
        <v>98.13</v>
      </c>
      <c r="AE9" s="44">
        <v>137.24</v>
      </c>
      <c r="AF9" s="6">
        <v>98.03</v>
      </c>
      <c r="AG9" s="17">
        <v>129</v>
      </c>
    </row>
    <row r="10" spans="1:33" x14ac:dyDescent="0.2">
      <c r="A10" s="50">
        <v>7</v>
      </c>
      <c r="B10" s="9" t="s">
        <v>31</v>
      </c>
      <c r="C10" s="40">
        <v>9.75</v>
      </c>
      <c r="D10" s="41">
        <v>9.73</v>
      </c>
      <c r="E10" s="41">
        <v>9.74</v>
      </c>
      <c r="F10" s="41">
        <v>9.59</v>
      </c>
      <c r="G10" s="41">
        <v>9.8699999999999992</v>
      </c>
      <c r="H10" s="22">
        <v>9.82</v>
      </c>
      <c r="I10" s="22">
        <v>9.84</v>
      </c>
      <c r="J10" s="8">
        <v>29.17</v>
      </c>
      <c r="K10" s="42">
        <v>97.25</v>
      </c>
      <c r="L10" s="43">
        <v>9.73</v>
      </c>
      <c r="M10" s="22">
        <v>9.7200000000000006</v>
      </c>
      <c r="N10" s="8">
        <v>19.45</v>
      </c>
      <c r="O10" s="42">
        <v>97.25</v>
      </c>
      <c r="P10" s="43">
        <v>9.34</v>
      </c>
      <c r="Q10" s="22">
        <v>9.31</v>
      </c>
      <c r="R10" s="22">
        <v>9.41</v>
      </c>
      <c r="S10" s="8">
        <v>28.05</v>
      </c>
      <c r="T10" s="42">
        <v>93.5</v>
      </c>
      <c r="U10" s="43">
        <v>9.77</v>
      </c>
      <c r="V10" s="22">
        <v>9.8699999999999992</v>
      </c>
      <c r="W10" s="22">
        <v>9.7899999999999991</v>
      </c>
      <c r="X10" s="8">
        <v>29.44</v>
      </c>
      <c r="Y10" s="42">
        <v>98.12</v>
      </c>
      <c r="Z10" s="43">
        <v>9.65</v>
      </c>
      <c r="AA10" s="22">
        <v>9.75</v>
      </c>
      <c r="AB10" s="22">
        <v>9.82</v>
      </c>
      <c r="AC10" s="8">
        <v>29.21</v>
      </c>
      <c r="AD10" s="42">
        <v>97.36</v>
      </c>
      <c r="AE10" s="44">
        <v>135.32</v>
      </c>
      <c r="AF10" s="6">
        <v>96.66</v>
      </c>
      <c r="AG10" s="17">
        <v>177</v>
      </c>
    </row>
    <row r="11" spans="1:33" x14ac:dyDescent="0.2">
      <c r="A11" s="50">
        <v>8</v>
      </c>
      <c r="B11" s="9" t="s">
        <v>32</v>
      </c>
      <c r="C11" s="40">
        <v>9.9499999999999993</v>
      </c>
      <c r="D11" s="41">
        <v>9.94</v>
      </c>
      <c r="E11" s="41">
        <v>9.94</v>
      </c>
      <c r="F11" s="41">
        <v>9.94</v>
      </c>
      <c r="G11" s="41">
        <v>9.93</v>
      </c>
      <c r="H11" s="22">
        <v>9.94</v>
      </c>
      <c r="I11" s="22">
        <v>9.94</v>
      </c>
      <c r="J11" s="8">
        <v>29.82</v>
      </c>
      <c r="K11" s="42">
        <v>99.4</v>
      </c>
      <c r="L11" s="43">
        <v>9.9499999999999993</v>
      </c>
      <c r="M11" s="22">
        <v>9.93</v>
      </c>
      <c r="N11" s="8">
        <v>19.89</v>
      </c>
      <c r="O11" s="42">
        <v>99.43</v>
      </c>
      <c r="P11" s="43">
        <v>9.94</v>
      </c>
      <c r="Q11" s="22">
        <v>9.94</v>
      </c>
      <c r="R11" s="22">
        <v>9.94</v>
      </c>
      <c r="S11" s="8">
        <v>29.83</v>
      </c>
      <c r="T11" s="42">
        <v>99.42</v>
      </c>
      <c r="U11" s="43">
        <v>9.94</v>
      </c>
      <c r="V11" s="22">
        <v>9.94</v>
      </c>
      <c r="W11" s="22">
        <v>9.94</v>
      </c>
      <c r="X11" s="8">
        <v>29.83</v>
      </c>
      <c r="Y11" s="42">
        <v>99.42</v>
      </c>
      <c r="Z11" s="43">
        <v>9.93</v>
      </c>
      <c r="AA11" s="22">
        <v>9.94</v>
      </c>
      <c r="AB11" s="22">
        <v>9.94</v>
      </c>
      <c r="AC11" s="8">
        <v>29.81</v>
      </c>
      <c r="AD11" s="42">
        <v>99.37</v>
      </c>
      <c r="AE11" s="44">
        <v>139.16999999999999</v>
      </c>
      <c r="AF11" s="6">
        <v>99.41</v>
      </c>
      <c r="AG11" s="17">
        <v>530</v>
      </c>
    </row>
    <row r="12" spans="1:33" x14ac:dyDescent="0.2">
      <c r="A12" s="50">
        <v>9</v>
      </c>
      <c r="B12" s="9" t="s">
        <v>33</v>
      </c>
      <c r="C12" s="40">
        <v>9.81</v>
      </c>
      <c r="D12" s="41">
        <v>9.86</v>
      </c>
      <c r="E12" s="41">
        <v>9.83</v>
      </c>
      <c r="F12" s="41">
        <v>9.81</v>
      </c>
      <c r="G12" s="41">
        <v>9.83</v>
      </c>
      <c r="H12" s="22">
        <v>9.93</v>
      </c>
      <c r="I12" s="22">
        <v>9.8800000000000008</v>
      </c>
      <c r="J12" s="8">
        <v>29.52</v>
      </c>
      <c r="K12" s="42">
        <v>98.4</v>
      </c>
      <c r="L12" s="43">
        <v>9.74</v>
      </c>
      <c r="M12" s="22">
        <v>9.9</v>
      </c>
      <c r="N12" s="8">
        <v>19.64</v>
      </c>
      <c r="O12" s="42">
        <v>98.2</v>
      </c>
      <c r="P12" s="43">
        <v>9.74</v>
      </c>
      <c r="Q12" s="22">
        <v>9.76</v>
      </c>
      <c r="R12" s="22">
        <v>9.8800000000000008</v>
      </c>
      <c r="S12" s="8">
        <v>29.38</v>
      </c>
      <c r="T12" s="42">
        <v>97.92</v>
      </c>
      <c r="U12" s="43">
        <v>9.93</v>
      </c>
      <c r="V12" s="22">
        <v>9.98</v>
      </c>
      <c r="W12" s="22">
        <v>9.93</v>
      </c>
      <c r="X12" s="8">
        <v>29.83</v>
      </c>
      <c r="Y12" s="42">
        <v>99.44</v>
      </c>
      <c r="Z12" s="43">
        <v>9.86</v>
      </c>
      <c r="AA12" s="22">
        <v>9.98</v>
      </c>
      <c r="AB12" s="22">
        <v>9.9499999999999993</v>
      </c>
      <c r="AC12" s="8">
        <v>29.78</v>
      </c>
      <c r="AD12" s="42">
        <v>99.28</v>
      </c>
      <c r="AE12" s="44">
        <v>138.15</v>
      </c>
      <c r="AF12" s="6">
        <v>98.68</v>
      </c>
      <c r="AG12" s="17">
        <v>104</v>
      </c>
    </row>
    <row r="13" spans="1:33" x14ac:dyDescent="0.2">
      <c r="A13" s="50">
        <v>10</v>
      </c>
      <c r="B13" s="9" t="s">
        <v>34</v>
      </c>
      <c r="C13" s="40">
        <v>9.9</v>
      </c>
      <c r="D13" s="41">
        <v>9.89</v>
      </c>
      <c r="E13" s="41">
        <v>9.89</v>
      </c>
      <c r="F13" s="41">
        <v>9.9</v>
      </c>
      <c r="G13" s="41">
        <v>9.89</v>
      </c>
      <c r="H13" s="22">
        <v>9.91</v>
      </c>
      <c r="I13" s="22">
        <v>9.9</v>
      </c>
      <c r="J13" s="8">
        <v>29.69</v>
      </c>
      <c r="K13" s="42">
        <v>98.96</v>
      </c>
      <c r="L13" s="43">
        <v>9.9</v>
      </c>
      <c r="M13" s="22">
        <v>9.9</v>
      </c>
      <c r="N13" s="8">
        <v>19.809999999999999</v>
      </c>
      <c r="O13" s="42">
        <v>99.04</v>
      </c>
      <c r="P13" s="43">
        <v>9.9</v>
      </c>
      <c r="Q13" s="22">
        <v>9.8800000000000008</v>
      </c>
      <c r="R13" s="22">
        <v>9.8800000000000008</v>
      </c>
      <c r="S13" s="8">
        <v>29.66</v>
      </c>
      <c r="T13" s="42">
        <v>98.88</v>
      </c>
      <c r="U13" s="43">
        <v>9.93</v>
      </c>
      <c r="V13" s="22">
        <v>9.93</v>
      </c>
      <c r="W13" s="22">
        <v>9.92</v>
      </c>
      <c r="X13" s="8">
        <v>29.78</v>
      </c>
      <c r="Y13" s="42">
        <v>99.25</v>
      </c>
      <c r="Z13" s="43">
        <v>9.9</v>
      </c>
      <c r="AA13" s="22">
        <v>9.93</v>
      </c>
      <c r="AB13" s="22">
        <v>9.91</v>
      </c>
      <c r="AC13" s="8">
        <v>29.74</v>
      </c>
      <c r="AD13" s="42">
        <v>99.15</v>
      </c>
      <c r="AE13" s="44">
        <v>138.68</v>
      </c>
      <c r="AF13" s="6">
        <v>99.06</v>
      </c>
      <c r="AG13" s="17">
        <v>313</v>
      </c>
    </row>
    <row r="14" spans="1:33" x14ac:dyDescent="0.2">
      <c r="A14" s="50">
        <v>11</v>
      </c>
      <c r="B14" s="9" t="s">
        <v>58</v>
      </c>
      <c r="C14" s="40">
        <v>9.6199999999999992</v>
      </c>
      <c r="D14" s="41">
        <v>9.4</v>
      </c>
      <c r="E14" s="41">
        <v>9.51</v>
      </c>
      <c r="F14" s="41">
        <v>9.41</v>
      </c>
      <c r="G14" s="41">
        <v>9.57</v>
      </c>
      <c r="H14" s="22">
        <v>9.48</v>
      </c>
      <c r="I14" s="22">
        <v>9.5299999999999994</v>
      </c>
      <c r="J14" s="8">
        <v>28.44</v>
      </c>
      <c r="K14" s="42">
        <v>94.81</v>
      </c>
      <c r="L14" s="43">
        <v>9.0399999999999991</v>
      </c>
      <c r="M14" s="22">
        <v>9.15</v>
      </c>
      <c r="N14" s="8">
        <v>18.190000000000001</v>
      </c>
      <c r="O14" s="42">
        <v>90.93</v>
      </c>
      <c r="P14" s="43">
        <v>8.1300000000000008</v>
      </c>
      <c r="Q14" s="22">
        <v>8.51</v>
      </c>
      <c r="R14" s="22">
        <v>8.5299999999999994</v>
      </c>
      <c r="S14" s="8">
        <v>25.17</v>
      </c>
      <c r="T14" s="42">
        <v>83.89</v>
      </c>
      <c r="U14" s="43">
        <v>9.59</v>
      </c>
      <c r="V14" s="22">
        <v>9.6199999999999992</v>
      </c>
      <c r="W14" s="22">
        <v>9.59</v>
      </c>
      <c r="X14" s="8">
        <v>28.8</v>
      </c>
      <c r="Y14" s="42">
        <v>95.99</v>
      </c>
      <c r="Z14" s="43">
        <v>8.99</v>
      </c>
      <c r="AA14" s="22">
        <v>9.68</v>
      </c>
      <c r="AB14" s="22">
        <v>9.51</v>
      </c>
      <c r="AC14" s="8">
        <v>28.17</v>
      </c>
      <c r="AD14" s="42">
        <v>93.91</v>
      </c>
      <c r="AE14" s="44">
        <v>128.77000000000001</v>
      </c>
      <c r="AF14" s="6">
        <v>91.98</v>
      </c>
      <c r="AG14" s="17">
        <v>208</v>
      </c>
    </row>
    <row r="15" spans="1:33" x14ac:dyDescent="0.2">
      <c r="A15" s="50">
        <v>12</v>
      </c>
      <c r="B15" s="9" t="s">
        <v>29</v>
      </c>
      <c r="C15" s="40">
        <v>9.9</v>
      </c>
      <c r="D15" s="41">
        <v>9.9</v>
      </c>
      <c r="E15" s="41">
        <v>9.9</v>
      </c>
      <c r="F15" s="41">
        <v>9.9</v>
      </c>
      <c r="G15" s="41">
        <v>9.91</v>
      </c>
      <c r="H15" s="22">
        <v>9.93</v>
      </c>
      <c r="I15" s="22">
        <v>9.92</v>
      </c>
      <c r="J15" s="8">
        <v>29.72</v>
      </c>
      <c r="K15" s="42">
        <v>99.06</v>
      </c>
      <c r="L15" s="43">
        <v>9.8800000000000008</v>
      </c>
      <c r="M15" s="22">
        <v>9.8699999999999992</v>
      </c>
      <c r="N15" s="8">
        <v>19.75</v>
      </c>
      <c r="O15" s="42">
        <v>98.74</v>
      </c>
      <c r="P15" s="43">
        <v>9.82</v>
      </c>
      <c r="Q15" s="22">
        <v>9.83</v>
      </c>
      <c r="R15" s="22">
        <v>9.83</v>
      </c>
      <c r="S15" s="8">
        <v>29.47</v>
      </c>
      <c r="T15" s="42">
        <v>98.23</v>
      </c>
      <c r="U15" s="43">
        <v>9.94</v>
      </c>
      <c r="V15" s="22">
        <v>9.93</v>
      </c>
      <c r="W15" s="22">
        <v>9.94</v>
      </c>
      <c r="X15" s="8">
        <v>29.81</v>
      </c>
      <c r="Y15" s="42">
        <v>99.36</v>
      </c>
      <c r="Z15" s="43">
        <v>9.84</v>
      </c>
      <c r="AA15" s="22">
        <v>9.92</v>
      </c>
      <c r="AB15" s="22">
        <v>9.92</v>
      </c>
      <c r="AC15" s="8">
        <v>29.68</v>
      </c>
      <c r="AD15" s="42">
        <v>98.93</v>
      </c>
      <c r="AE15" s="44">
        <v>138.41999999999999</v>
      </c>
      <c r="AF15" s="6">
        <v>98.87</v>
      </c>
      <c r="AG15" s="17">
        <v>288</v>
      </c>
    </row>
    <row r="16" spans="1:33" x14ac:dyDescent="0.2">
      <c r="A16" s="50">
        <v>13</v>
      </c>
      <c r="B16" s="9" t="s">
        <v>59</v>
      </c>
      <c r="C16" s="40">
        <v>9.83</v>
      </c>
      <c r="D16" s="41">
        <v>9.77</v>
      </c>
      <c r="E16" s="41">
        <v>9.8000000000000007</v>
      </c>
      <c r="F16" s="41">
        <v>9.85</v>
      </c>
      <c r="G16" s="41">
        <v>9.83</v>
      </c>
      <c r="H16" s="22">
        <v>9.7799999999999994</v>
      </c>
      <c r="I16" s="22">
        <v>9.81</v>
      </c>
      <c r="J16" s="8">
        <v>29.45</v>
      </c>
      <c r="K16" s="42">
        <v>98.18</v>
      </c>
      <c r="L16" s="43">
        <v>9.75</v>
      </c>
      <c r="M16" s="22">
        <v>9.75</v>
      </c>
      <c r="N16" s="8">
        <v>19.5</v>
      </c>
      <c r="O16" s="42">
        <v>97.48</v>
      </c>
      <c r="P16" s="43">
        <v>9.2100000000000009</v>
      </c>
      <c r="Q16" s="22">
        <v>9.19</v>
      </c>
      <c r="R16" s="22">
        <v>9.23</v>
      </c>
      <c r="S16" s="8">
        <v>27.63</v>
      </c>
      <c r="T16" s="42">
        <v>92.11</v>
      </c>
      <c r="U16" s="43">
        <v>9.8000000000000007</v>
      </c>
      <c r="V16" s="22">
        <v>9.9</v>
      </c>
      <c r="W16" s="22">
        <v>9.8800000000000008</v>
      </c>
      <c r="X16" s="8">
        <v>29.58</v>
      </c>
      <c r="Y16" s="42">
        <v>98.6</v>
      </c>
      <c r="Z16" s="43">
        <v>9.7100000000000009</v>
      </c>
      <c r="AA16" s="22">
        <v>9.8000000000000007</v>
      </c>
      <c r="AB16" s="22">
        <v>9.83</v>
      </c>
      <c r="AC16" s="8">
        <v>29.35</v>
      </c>
      <c r="AD16" s="42">
        <v>97.82</v>
      </c>
      <c r="AE16" s="44">
        <v>135.51</v>
      </c>
      <c r="AF16" s="6">
        <v>96.79</v>
      </c>
      <c r="AG16" s="17">
        <v>149</v>
      </c>
    </row>
    <row r="17" spans="1:33" x14ac:dyDescent="0.2">
      <c r="A17" s="50">
        <v>14</v>
      </c>
      <c r="B17" s="9" t="s">
        <v>35</v>
      </c>
      <c r="C17" s="40">
        <v>9.9700000000000006</v>
      </c>
      <c r="D17" s="41">
        <v>9.9499999999999993</v>
      </c>
      <c r="E17" s="41">
        <v>9.9600000000000009</v>
      </c>
      <c r="F17" s="41">
        <v>9.98</v>
      </c>
      <c r="G17" s="41">
        <v>9.9499999999999993</v>
      </c>
      <c r="H17" s="22">
        <v>9.9700000000000006</v>
      </c>
      <c r="I17" s="22">
        <v>9.9600000000000009</v>
      </c>
      <c r="J17" s="8">
        <v>29.9</v>
      </c>
      <c r="K17" s="42">
        <v>99.66</v>
      </c>
      <c r="L17" s="43">
        <v>9.93</v>
      </c>
      <c r="M17" s="22">
        <v>9.93</v>
      </c>
      <c r="N17" s="8">
        <v>19.87</v>
      </c>
      <c r="O17" s="42">
        <v>99.33</v>
      </c>
      <c r="P17" s="43">
        <v>9.83</v>
      </c>
      <c r="Q17" s="22">
        <v>9.9</v>
      </c>
      <c r="R17" s="22">
        <v>9.8800000000000008</v>
      </c>
      <c r="S17" s="8">
        <v>29.61</v>
      </c>
      <c r="T17" s="42">
        <v>98.71</v>
      </c>
      <c r="U17" s="43">
        <v>9.93</v>
      </c>
      <c r="V17" s="22">
        <v>9.93</v>
      </c>
      <c r="W17" s="22">
        <v>9.98</v>
      </c>
      <c r="X17" s="8">
        <v>29.85</v>
      </c>
      <c r="Y17" s="42">
        <v>99.5</v>
      </c>
      <c r="Z17" s="43">
        <v>9.9700000000000006</v>
      </c>
      <c r="AA17" s="22">
        <v>9.9499999999999993</v>
      </c>
      <c r="AB17" s="22">
        <v>9.9700000000000006</v>
      </c>
      <c r="AC17" s="8">
        <v>29.88</v>
      </c>
      <c r="AD17" s="42">
        <v>99.61</v>
      </c>
      <c r="AE17" s="44">
        <v>139.11000000000001</v>
      </c>
      <c r="AF17" s="6">
        <v>99.36</v>
      </c>
      <c r="AG17" s="17">
        <v>149</v>
      </c>
    </row>
    <row r="18" spans="1:33" x14ac:dyDescent="0.2">
      <c r="A18" s="50">
        <v>15</v>
      </c>
      <c r="B18" s="9" t="s">
        <v>36</v>
      </c>
      <c r="C18" s="40">
        <v>9.93</v>
      </c>
      <c r="D18" s="41">
        <v>9.93</v>
      </c>
      <c r="E18" s="41">
        <v>9.93</v>
      </c>
      <c r="F18" s="41">
        <v>9.9</v>
      </c>
      <c r="G18" s="41">
        <v>9.93</v>
      </c>
      <c r="H18" s="22">
        <v>9.89</v>
      </c>
      <c r="I18" s="22">
        <v>9.91</v>
      </c>
      <c r="J18" s="8">
        <v>29.74</v>
      </c>
      <c r="K18" s="42">
        <v>99.13</v>
      </c>
      <c r="L18" s="43">
        <v>9.9</v>
      </c>
      <c r="M18" s="22">
        <v>9.92</v>
      </c>
      <c r="N18" s="8">
        <v>19.82</v>
      </c>
      <c r="O18" s="42">
        <v>99.09</v>
      </c>
      <c r="P18" s="43">
        <v>9.84</v>
      </c>
      <c r="Q18" s="22">
        <v>9.8800000000000008</v>
      </c>
      <c r="R18" s="22">
        <v>9.8800000000000008</v>
      </c>
      <c r="S18" s="8">
        <v>29.6</v>
      </c>
      <c r="T18" s="42">
        <v>98.67</v>
      </c>
      <c r="U18" s="43">
        <v>9.9</v>
      </c>
      <c r="V18" s="22">
        <v>9.93</v>
      </c>
      <c r="W18" s="22">
        <v>9.9</v>
      </c>
      <c r="X18" s="8">
        <v>29.73</v>
      </c>
      <c r="Y18" s="42">
        <v>99.11</v>
      </c>
      <c r="Z18" s="43">
        <v>9.89</v>
      </c>
      <c r="AA18" s="22">
        <v>9.94</v>
      </c>
      <c r="AB18" s="22">
        <v>9.93</v>
      </c>
      <c r="AC18" s="8">
        <v>29.76</v>
      </c>
      <c r="AD18" s="42">
        <v>99.19</v>
      </c>
      <c r="AE18" s="44">
        <v>138.65</v>
      </c>
      <c r="AF18" s="6">
        <v>99.03</v>
      </c>
      <c r="AG18" s="17">
        <v>206</v>
      </c>
    </row>
    <row r="19" spans="1:33" x14ac:dyDescent="0.2">
      <c r="A19" s="50">
        <v>16</v>
      </c>
      <c r="B19" s="9" t="s">
        <v>37</v>
      </c>
      <c r="C19" s="40">
        <v>9.86</v>
      </c>
      <c r="D19" s="41">
        <v>9.86</v>
      </c>
      <c r="E19" s="41">
        <v>9.86</v>
      </c>
      <c r="F19" s="41">
        <v>9.81</v>
      </c>
      <c r="G19" s="41">
        <v>9.83</v>
      </c>
      <c r="H19" s="22">
        <v>9.83</v>
      </c>
      <c r="I19" s="22">
        <v>9.83</v>
      </c>
      <c r="J19" s="8">
        <v>29.5</v>
      </c>
      <c r="K19" s="42">
        <v>98.33</v>
      </c>
      <c r="L19" s="43">
        <v>9.81</v>
      </c>
      <c r="M19" s="22">
        <v>9.85</v>
      </c>
      <c r="N19" s="8">
        <v>19.66</v>
      </c>
      <c r="O19" s="42">
        <v>98.31</v>
      </c>
      <c r="P19" s="43">
        <v>9.76</v>
      </c>
      <c r="Q19" s="22">
        <v>9.75</v>
      </c>
      <c r="R19" s="22">
        <v>9.77</v>
      </c>
      <c r="S19" s="8">
        <v>29.28</v>
      </c>
      <c r="T19" s="42">
        <v>97.6</v>
      </c>
      <c r="U19" s="43">
        <v>9.85</v>
      </c>
      <c r="V19" s="22">
        <v>9.86</v>
      </c>
      <c r="W19" s="22">
        <v>9.86</v>
      </c>
      <c r="X19" s="8">
        <v>29.57</v>
      </c>
      <c r="Y19" s="42">
        <v>98.56</v>
      </c>
      <c r="Z19" s="43">
        <v>9.76</v>
      </c>
      <c r="AA19" s="22">
        <v>9.8699999999999992</v>
      </c>
      <c r="AB19" s="22">
        <v>9.8699999999999992</v>
      </c>
      <c r="AC19" s="8">
        <v>29.5</v>
      </c>
      <c r="AD19" s="42">
        <v>98.34</v>
      </c>
      <c r="AE19" s="44">
        <v>137.51</v>
      </c>
      <c r="AF19" s="6">
        <v>98.22</v>
      </c>
      <c r="AG19" s="17">
        <v>347</v>
      </c>
    </row>
    <row r="20" spans="1:33" x14ac:dyDescent="0.2">
      <c r="A20" s="50">
        <v>17</v>
      </c>
      <c r="B20" s="9" t="s">
        <v>39</v>
      </c>
      <c r="C20" s="40">
        <v>9.76</v>
      </c>
      <c r="D20" s="41">
        <v>9.74</v>
      </c>
      <c r="E20" s="41">
        <v>9.75</v>
      </c>
      <c r="F20" s="41">
        <v>9.76</v>
      </c>
      <c r="G20" s="41">
        <v>9.7899999999999991</v>
      </c>
      <c r="H20" s="22">
        <v>9.81</v>
      </c>
      <c r="I20" s="22">
        <v>9.8000000000000007</v>
      </c>
      <c r="J20" s="8">
        <v>29.32</v>
      </c>
      <c r="K20" s="42">
        <v>97.72</v>
      </c>
      <c r="L20" s="43">
        <v>9.75</v>
      </c>
      <c r="M20" s="22">
        <v>9.7799999999999994</v>
      </c>
      <c r="N20" s="8">
        <v>19.53</v>
      </c>
      <c r="O20" s="42">
        <v>97.65</v>
      </c>
      <c r="P20" s="43">
        <v>9.61</v>
      </c>
      <c r="Q20" s="22">
        <v>9.6300000000000008</v>
      </c>
      <c r="R20" s="22">
        <v>9.65</v>
      </c>
      <c r="S20" s="8">
        <v>28.89</v>
      </c>
      <c r="T20" s="42">
        <v>96.3</v>
      </c>
      <c r="U20" s="43">
        <v>9.7899999999999991</v>
      </c>
      <c r="V20" s="22">
        <v>9.81</v>
      </c>
      <c r="W20" s="22">
        <v>9.7799999999999994</v>
      </c>
      <c r="X20" s="8">
        <v>29.39</v>
      </c>
      <c r="Y20" s="42">
        <v>97.95</v>
      </c>
      <c r="Z20" s="43">
        <v>9.69</v>
      </c>
      <c r="AA20" s="22">
        <v>9.83</v>
      </c>
      <c r="AB20" s="22">
        <v>9.8000000000000007</v>
      </c>
      <c r="AC20" s="8">
        <v>29.33</v>
      </c>
      <c r="AD20" s="42">
        <v>97.76</v>
      </c>
      <c r="AE20" s="44">
        <v>136.44999999999999</v>
      </c>
      <c r="AF20" s="6">
        <v>97.46</v>
      </c>
      <c r="AG20" s="17">
        <v>468</v>
      </c>
    </row>
    <row r="21" spans="1:33" x14ac:dyDescent="0.2">
      <c r="A21" s="50">
        <v>18</v>
      </c>
      <c r="B21" s="9" t="s">
        <v>40</v>
      </c>
      <c r="C21" s="40">
        <v>9.86</v>
      </c>
      <c r="D21" s="41">
        <v>9.89</v>
      </c>
      <c r="E21" s="41">
        <v>9.8699999999999992</v>
      </c>
      <c r="F21" s="41">
        <v>9.8699999999999992</v>
      </c>
      <c r="G21" s="41">
        <v>9.89</v>
      </c>
      <c r="H21" s="22">
        <v>9.86</v>
      </c>
      <c r="I21" s="22">
        <v>9.8699999999999992</v>
      </c>
      <c r="J21" s="8">
        <v>29.62</v>
      </c>
      <c r="K21" s="42">
        <v>98.72</v>
      </c>
      <c r="L21" s="43">
        <v>9.86</v>
      </c>
      <c r="M21" s="22">
        <v>9.8800000000000008</v>
      </c>
      <c r="N21" s="8">
        <v>19.739999999999998</v>
      </c>
      <c r="O21" s="42">
        <v>98.68</v>
      </c>
      <c r="P21" s="43">
        <v>9.76</v>
      </c>
      <c r="Q21" s="22">
        <v>9.84</v>
      </c>
      <c r="R21" s="22">
        <v>9.86</v>
      </c>
      <c r="S21" s="8">
        <v>29.46</v>
      </c>
      <c r="T21" s="42">
        <v>98.21</v>
      </c>
      <c r="U21" s="43">
        <v>9.8699999999999992</v>
      </c>
      <c r="V21" s="22">
        <v>9.86</v>
      </c>
      <c r="W21" s="22">
        <v>9.89</v>
      </c>
      <c r="X21" s="8">
        <v>29.62</v>
      </c>
      <c r="Y21" s="42">
        <v>98.72</v>
      </c>
      <c r="Z21" s="43">
        <v>9.8800000000000008</v>
      </c>
      <c r="AA21" s="22">
        <v>9.93</v>
      </c>
      <c r="AB21" s="22">
        <v>9.89</v>
      </c>
      <c r="AC21" s="8">
        <v>29.7</v>
      </c>
      <c r="AD21" s="42">
        <v>99</v>
      </c>
      <c r="AE21" s="44">
        <v>138.13</v>
      </c>
      <c r="AF21" s="6">
        <v>98.67</v>
      </c>
      <c r="AG21" s="17">
        <v>209</v>
      </c>
    </row>
    <row r="22" spans="1:33" x14ac:dyDescent="0.2">
      <c r="A22" s="50">
        <v>19</v>
      </c>
      <c r="B22" s="9" t="s">
        <v>41</v>
      </c>
      <c r="C22" s="40">
        <v>9.94</v>
      </c>
      <c r="D22" s="41">
        <v>9.94</v>
      </c>
      <c r="E22" s="41">
        <v>9.94</v>
      </c>
      <c r="F22" s="41">
        <v>9.93</v>
      </c>
      <c r="G22" s="41">
        <v>9.94</v>
      </c>
      <c r="H22" s="22">
        <v>9.9499999999999993</v>
      </c>
      <c r="I22" s="22">
        <v>9.9499999999999993</v>
      </c>
      <c r="J22" s="8">
        <v>29.82</v>
      </c>
      <c r="K22" s="42">
        <v>99.41</v>
      </c>
      <c r="L22" s="43">
        <v>9.9499999999999993</v>
      </c>
      <c r="M22" s="22">
        <v>9.94</v>
      </c>
      <c r="N22" s="8">
        <v>19.89</v>
      </c>
      <c r="O22" s="42">
        <v>99.46</v>
      </c>
      <c r="P22" s="43">
        <v>9.94</v>
      </c>
      <c r="Q22" s="22">
        <v>9.9499999999999993</v>
      </c>
      <c r="R22" s="22">
        <v>9.9600000000000009</v>
      </c>
      <c r="S22" s="8">
        <v>29.85</v>
      </c>
      <c r="T22" s="42">
        <v>99.5</v>
      </c>
      <c r="U22" s="43">
        <v>9.9600000000000009</v>
      </c>
      <c r="V22" s="22">
        <v>9.9499999999999993</v>
      </c>
      <c r="W22" s="22">
        <v>9.9600000000000009</v>
      </c>
      <c r="X22" s="8">
        <v>29.87</v>
      </c>
      <c r="Y22" s="42">
        <v>99.56</v>
      </c>
      <c r="Z22" s="43">
        <v>9.9499999999999993</v>
      </c>
      <c r="AA22" s="22">
        <v>9.9600000000000009</v>
      </c>
      <c r="AB22" s="22">
        <v>9.9499999999999993</v>
      </c>
      <c r="AC22" s="8">
        <v>29.86</v>
      </c>
      <c r="AD22" s="42">
        <v>99.53</v>
      </c>
      <c r="AE22" s="44">
        <v>139.29</v>
      </c>
      <c r="AF22" s="6">
        <v>99.5</v>
      </c>
      <c r="AG22" s="17">
        <v>303</v>
      </c>
    </row>
    <row r="23" spans="1:33" x14ac:dyDescent="0.2">
      <c r="A23" s="50">
        <v>20</v>
      </c>
      <c r="B23" s="9" t="s">
        <v>60</v>
      </c>
      <c r="C23" s="40">
        <v>9.86</v>
      </c>
      <c r="D23" s="41">
        <v>9.8800000000000008</v>
      </c>
      <c r="E23" s="41">
        <v>9.8699999999999992</v>
      </c>
      <c r="F23" s="41">
        <v>9.82</v>
      </c>
      <c r="G23" s="41">
        <v>9.82</v>
      </c>
      <c r="H23" s="22">
        <v>9.8699999999999992</v>
      </c>
      <c r="I23" s="22">
        <v>9.85</v>
      </c>
      <c r="J23" s="8">
        <v>29.54</v>
      </c>
      <c r="K23" s="42">
        <v>98.47</v>
      </c>
      <c r="L23" s="43">
        <v>9.8000000000000007</v>
      </c>
      <c r="M23" s="22">
        <v>9.85</v>
      </c>
      <c r="N23" s="8">
        <v>19.649999999999999</v>
      </c>
      <c r="O23" s="42">
        <v>98.23</v>
      </c>
      <c r="P23" s="43">
        <v>9.5500000000000007</v>
      </c>
      <c r="Q23" s="22">
        <v>9.7100000000000009</v>
      </c>
      <c r="R23" s="22">
        <v>9.68</v>
      </c>
      <c r="S23" s="8">
        <v>28.94</v>
      </c>
      <c r="T23" s="42">
        <v>96.48</v>
      </c>
      <c r="U23" s="43">
        <v>9.85</v>
      </c>
      <c r="V23" s="22">
        <v>9.86</v>
      </c>
      <c r="W23" s="22">
        <v>9.84</v>
      </c>
      <c r="X23" s="8">
        <v>29.56</v>
      </c>
      <c r="Y23" s="42">
        <v>98.52</v>
      </c>
      <c r="Z23" s="43">
        <v>9.84</v>
      </c>
      <c r="AA23" s="22">
        <v>9.8800000000000008</v>
      </c>
      <c r="AB23" s="22">
        <v>9.8800000000000008</v>
      </c>
      <c r="AC23" s="8">
        <v>29.6</v>
      </c>
      <c r="AD23" s="42">
        <v>98.66</v>
      </c>
      <c r="AE23" s="44">
        <v>137.29</v>
      </c>
      <c r="AF23" s="6">
        <v>98.06</v>
      </c>
      <c r="AG23" s="17">
        <v>367</v>
      </c>
    </row>
    <row r="24" spans="1:33" x14ac:dyDescent="0.2">
      <c r="A24" s="50">
        <v>22</v>
      </c>
      <c r="B24" s="9" t="s">
        <v>43</v>
      </c>
      <c r="C24" s="40">
        <v>9.8699999999999992</v>
      </c>
      <c r="D24" s="41">
        <v>9.7899999999999991</v>
      </c>
      <c r="E24" s="41">
        <v>9.83</v>
      </c>
      <c r="F24" s="41">
        <v>9.75</v>
      </c>
      <c r="G24" s="41">
        <v>9.92</v>
      </c>
      <c r="H24" s="22">
        <v>9.6999999999999993</v>
      </c>
      <c r="I24" s="22">
        <v>9.81</v>
      </c>
      <c r="J24" s="8">
        <v>29.39</v>
      </c>
      <c r="K24" s="42">
        <v>97.95</v>
      </c>
      <c r="L24" s="43">
        <v>9.85</v>
      </c>
      <c r="M24" s="22">
        <v>9.8699999999999992</v>
      </c>
      <c r="N24" s="8">
        <v>19.72</v>
      </c>
      <c r="O24" s="42">
        <v>98.62</v>
      </c>
      <c r="P24" s="43">
        <v>9.6</v>
      </c>
      <c r="Q24" s="22">
        <v>9.68</v>
      </c>
      <c r="R24" s="22">
        <v>9.68</v>
      </c>
      <c r="S24" s="8">
        <v>28.96</v>
      </c>
      <c r="T24" s="42">
        <v>96.54</v>
      </c>
      <c r="U24" s="43">
        <v>9.8699999999999992</v>
      </c>
      <c r="V24" s="22">
        <v>9.92</v>
      </c>
      <c r="W24" s="22">
        <v>9.92</v>
      </c>
      <c r="X24" s="8">
        <v>29.7</v>
      </c>
      <c r="Y24" s="42">
        <v>99.01</v>
      </c>
      <c r="Z24" s="43">
        <v>9.58</v>
      </c>
      <c r="AA24" s="22">
        <v>9.9600000000000009</v>
      </c>
      <c r="AB24" s="22">
        <v>9.89</v>
      </c>
      <c r="AC24" s="8">
        <v>29.43</v>
      </c>
      <c r="AD24" s="42">
        <v>98.09</v>
      </c>
      <c r="AE24" s="44">
        <v>137.19999999999999</v>
      </c>
      <c r="AF24" s="6">
        <v>98</v>
      </c>
      <c r="AG24" s="17">
        <v>118</v>
      </c>
    </row>
    <row r="25" spans="1:33" x14ac:dyDescent="0.2">
      <c r="A25" s="50">
        <v>23</v>
      </c>
      <c r="B25" s="9" t="s">
        <v>45</v>
      </c>
      <c r="C25" s="40">
        <v>9.5500000000000007</v>
      </c>
      <c r="D25" s="41">
        <v>9.48</v>
      </c>
      <c r="E25" s="41">
        <v>9.52</v>
      </c>
      <c r="F25" s="41">
        <v>9.5500000000000007</v>
      </c>
      <c r="G25" s="41">
        <v>9.61</v>
      </c>
      <c r="H25" s="22">
        <v>9.58</v>
      </c>
      <c r="I25" s="22">
        <v>9.6</v>
      </c>
      <c r="J25" s="8">
        <v>28.66</v>
      </c>
      <c r="K25" s="42">
        <v>95.53</v>
      </c>
      <c r="L25" s="43">
        <v>9.24</v>
      </c>
      <c r="M25" s="22">
        <v>9.3699999999999992</v>
      </c>
      <c r="N25" s="8">
        <v>18.61</v>
      </c>
      <c r="O25" s="42">
        <v>93.04</v>
      </c>
      <c r="P25" s="43">
        <v>9.0500000000000007</v>
      </c>
      <c r="Q25" s="22">
        <v>9.1199999999999992</v>
      </c>
      <c r="R25" s="22">
        <v>9.14</v>
      </c>
      <c r="S25" s="8">
        <v>27.3</v>
      </c>
      <c r="T25" s="42">
        <v>91</v>
      </c>
      <c r="U25" s="43">
        <v>9.59</v>
      </c>
      <c r="V25" s="22">
        <v>9.68</v>
      </c>
      <c r="W25" s="22">
        <v>9.58</v>
      </c>
      <c r="X25" s="8">
        <v>28.85</v>
      </c>
      <c r="Y25" s="42">
        <v>96.18</v>
      </c>
      <c r="Z25" s="43">
        <v>9.34</v>
      </c>
      <c r="AA25" s="22">
        <v>9.7899999999999991</v>
      </c>
      <c r="AB25" s="22">
        <v>9.5500000000000007</v>
      </c>
      <c r="AC25" s="8">
        <v>28.68</v>
      </c>
      <c r="AD25" s="42">
        <v>95.59</v>
      </c>
      <c r="AE25" s="44">
        <v>132.1</v>
      </c>
      <c r="AF25" s="6">
        <v>94.35</v>
      </c>
      <c r="AG25" s="17">
        <v>325</v>
      </c>
    </row>
    <row r="26" spans="1:33" x14ac:dyDescent="0.2">
      <c r="A26" s="50">
        <v>24</v>
      </c>
      <c r="B26" s="9" t="s">
        <v>61</v>
      </c>
      <c r="C26" s="40">
        <v>10</v>
      </c>
      <c r="D26" s="41">
        <v>10</v>
      </c>
      <c r="E26" s="41">
        <v>10</v>
      </c>
      <c r="F26" s="41">
        <v>10</v>
      </c>
      <c r="G26" s="41">
        <v>9.98</v>
      </c>
      <c r="H26" s="22">
        <v>10</v>
      </c>
      <c r="I26" s="22">
        <v>9.99</v>
      </c>
      <c r="J26" s="8">
        <v>29.99</v>
      </c>
      <c r="K26" s="42">
        <v>99.97</v>
      </c>
      <c r="L26" s="43">
        <v>10</v>
      </c>
      <c r="M26" s="22">
        <v>10</v>
      </c>
      <c r="N26" s="8">
        <v>20</v>
      </c>
      <c r="O26" s="42">
        <v>100</v>
      </c>
      <c r="P26" s="43">
        <v>10</v>
      </c>
      <c r="Q26" s="22">
        <v>10</v>
      </c>
      <c r="R26" s="22">
        <v>10</v>
      </c>
      <c r="S26" s="8">
        <v>30</v>
      </c>
      <c r="T26" s="42">
        <v>100</v>
      </c>
      <c r="U26" s="43">
        <v>10</v>
      </c>
      <c r="V26" s="22">
        <v>10</v>
      </c>
      <c r="W26" s="22">
        <v>10</v>
      </c>
      <c r="X26" s="8">
        <v>30</v>
      </c>
      <c r="Y26" s="42">
        <v>100</v>
      </c>
      <c r="Z26" s="43">
        <v>10</v>
      </c>
      <c r="AA26" s="22">
        <v>9.98</v>
      </c>
      <c r="AB26" s="22">
        <v>10</v>
      </c>
      <c r="AC26" s="8">
        <v>29.98</v>
      </c>
      <c r="AD26" s="42">
        <v>99.94</v>
      </c>
      <c r="AE26" s="44">
        <v>139.97</v>
      </c>
      <c r="AF26" s="6">
        <v>99.98</v>
      </c>
      <c r="AG26" s="17">
        <v>129</v>
      </c>
    </row>
    <row r="27" spans="1:33" x14ac:dyDescent="0.2">
      <c r="A27" s="50">
        <v>25</v>
      </c>
      <c r="B27" s="9" t="s">
        <v>62</v>
      </c>
      <c r="C27" s="40">
        <v>9.9600000000000009</v>
      </c>
      <c r="D27" s="41">
        <v>9.9600000000000009</v>
      </c>
      <c r="E27" s="41">
        <v>9.9600000000000009</v>
      </c>
      <c r="F27" s="41">
        <v>9.9700000000000006</v>
      </c>
      <c r="G27" s="41">
        <v>9.9700000000000006</v>
      </c>
      <c r="H27" s="22">
        <v>9.99</v>
      </c>
      <c r="I27" s="22">
        <v>9.98</v>
      </c>
      <c r="J27" s="8">
        <v>29.92</v>
      </c>
      <c r="K27" s="42">
        <v>99.73</v>
      </c>
      <c r="L27" s="43">
        <v>9.9600000000000009</v>
      </c>
      <c r="M27" s="22">
        <v>9.9600000000000009</v>
      </c>
      <c r="N27" s="8">
        <v>19.920000000000002</v>
      </c>
      <c r="O27" s="42">
        <v>99.6</v>
      </c>
      <c r="P27" s="43">
        <v>9.83</v>
      </c>
      <c r="Q27" s="22">
        <v>9.8800000000000008</v>
      </c>
      <c r="R27" s="22">
        <v>9.9600000000000009</v>
      </c>
      <c r="S27" s="8">
        <v>29.67</v>
      </c>
      <c r="T27" s="42">
        <v>98.9</v>
      </c>
      <c r="U27" s="43">
        <v>9.98</v>
      </c>
      <c r="V27" s="22">
        <v>9.98</v>
      </c>
      <c r="W27" s="22">
        <v>9.98</v>
      </c>
      <c r="X27" s="8">
        <v>29.95</v>
      </c>
      <c r="Y27" s="42">
        <v>99.82</v>
      </c>
      <c r="Z27" s="43">
        <v>9.93</v>
      </c>
      <c r="AA27" s="22">
        <v>10</v>
      </c>
      <c r="AB27" s="22">
        <v>9.99</v>
      </c>
      <c r="AC27" s="8">
        <v>29.92</v>
      </c>
      <c r="AD27" s="42">
        <v>99.73</v>
      </c>
      <c r="AE27" s="44">
        <v>139.37</v>
      </c>
      <c r="AF27" s="6">
        <v>99.55</v>
      </c>
      <c r="AG27" s="17">
        <v>280</v>
      </c>
    </row>
    <row r="28" spans="1:33" x14ac:dyDescent="0.2">
      <c r="A28" s="50">
        <v>26</v>
      </c>
      <c r="B28" s="9" t="s">
        <v>46</v>
      </c>
      <c r="C28" s="40">
        <v>9.83</v>
      </c>
      <c r="D28" s="41">
        <v>9.84</v>
      </c>
      <c r="E28" s="41">
        <v>9.83</v>
      </c>
      <c r="F28" s="41">
        <v>9.83</v>
      </c>
      <c r="G28" s="41">
        <v>9.84</v>
      </c>
      <c r="H28" s="22">
        <v>9.82</v>
      </c>
      <c r="I28" s="22">
        <v>9.83</v>
      </c>
      <c r="J28" s="8">
        <v>29.49</v>
      </c>
      <c r="K28" s="42">
        <v>98.31</v>
      </c>
      <c r="L28" s="43">
        <v>9.84</v>
      </c>
      <c r="M28" s="22">
        <v>9.85</v>
      </c>
      <c r="N28" s="8">
        <v>19.690000000000001</v>
      </c>
      <c r="O28" s="42">
        <v>98.43</v>
      </c>
      <c r="P28" s="43">
        <v>9.74</v>
      </c>
      <c r="Q28" s="22">
        <v>9.74</v>
      </c>
      <c r="R28" s="22">
        <v>9.8000000000000007</v>
      </c>
      <c r="S28" s="8">
        <v>29.28</v>
      </c>
      <c r="T28" s="42">
        <v>97.6</v>
      </c>
      <c r="U28" s="43">
        <v>9.85</v>
      </c>
      <c r="V28" s="22">
        <v>9.85</v>
      </c>
      <c r="W28" s="22">
        <v>9.86</v>
      </c>
      <c r="X28" s="8">
        <v>29.55</v>
      </c>
      <c r="Y28" s="42">
        <v>98.5</v>
      </c>
      <c r="Z28" s="43">
        <v>9.81</v>
      </c>
      <c r="AA28" s="22">
        <v>9.83</v>
      </c>
      <c r="AB28" s="22">
        <v>9.84</v>
      </c>
      <c r="AC28" s="8">
        <v>29.48</v>
      </c>
      <c r="AD28" s="42">
        <v>98.26</v>
      </c>
      <c r="AE28" s="44">
        <v>137.49</v>
      </c>
      <c r="AF28" s="6">
        <v>98.2</v>
      </c>
      <c r="AG28" s="17">
        <v>278</v>
      </c>
    </row>
    <row r="29" spans="1:33" x14ac:dyDescent="0.2">
      <c r="A29" s="50">
        <v>27</v>
      </c>
      <c r="B29" s="9" t="s">
        <v>47</v>
      </c>
      <c r="C29" s="40">
        <v>9.7200000000000006</v>
      </c>
      <c r="D29" s="41">
        <v>9.6999999999999993</v>
      </c>
      <c r="E29" s="41">
        <v>9.7100000000000009</v>
      </c>
      <c r="F29" s="41">
        <v>9.77</v>
      </c>
      <c r="G29" s="41">
        <v>9.74</v>
      </c>
      <c r="H29" s="22">
        <v>9.81</v>
      </c>
      <c r="I29" s="22">
        <v>9.77</v>
      </c>
      <c r="J29" s="8">
        <v>29.25</v>
      </c>
      <c r="K29" s="42">
        <v>97.49</v>
      </c>
      <c r="L29" s="43">
        <v>9.64</v>
      </c>
      <c r="M29" s="22">
        <v>9.67</v>
      </c>
      <c r="N29" s="8">
        <v>19.309999999999999</v>
      </c>
      <c r="O29" s="42">
        <v>96.55</v>
      </c>
      <c r="P29" s="43">
        <v>9.43</v>
      </c>
      <c r="Q29" s="22">
        <v>9.51</v>
      </c>
      <c r="R29" s="22">
        <v>9.57</v>
      </c>
      <c r="S29" s="8">
        <v>28.51</v>
      </c>
      <c r="T29" s="42">
        <v>95.04</v>
      </c>
      <c r="U29" s="43">
        <v>9.75</v>
      </c>
      <c r="V29" s="22">
        <v>9.73</v>
      </c>
      <c r="W29" s="22">
        <v>9.7200000000000006</v>
      </c>
      <c r="X29" s="8">
        <v>29.19</v>
      </c>
      <c r="Y29" s="42">
        <v>97.31</v>
      </c>
      <c r="Z29" s="43">
        <v>9.57</v>
      </c>
      <c r="AA29" s="22">
        <v>9.8000000000000007</v>
      </c>
      <c r="AB29" s="22">
        <v>9.69</v>
      </c>
      <c r="AC29" s="8">
        <v>29.06</v>
      </c>
      <c r="AD29" s="42">
        <v>96.85</v>
      </c>
      <c r="AE29" s="44">
        <v>135.32</v>
      </c>
      <c r="AF29" s="6">
        <v>96.65</v>
      </c>
      <c r="AG29" s="17">
        <v>257</v>
      </c>
    </row>
    <row r="30" spans="1:33" x14ac:dyDescent="0.2">
      <c r="A30" s="50">
        <v>28</v>
      </c>
      <c r="B30" s="9" t="s">
        <v>48</v>
      </c>
      <c r="C30" s="40">
        <v>9.92</v>
      </c>
      <c r="D30" s="41">
        <v>9.85</v>
      </c>
      <c r="E30" s="41">
        <v>9.8800000000000008</v>
      </c>
      <c r="F30" s="41">
        <v>9.82</v>
      </c>
      <c r="G30" s="41">
        <v>9.8800000000000008</v>
      </c>
      <c r="H30" s="22">
        <v>9.85</v>
      </c>
      <c r="I30" s="22">
        <v>9.86</v>
      </c>
      <c r="J30" s="8">
        <v>29.57</v>
      </c>
      <c r="K30" s="42">
        <v>98.56</v>
      </c>
      <c r="L30" s="43">
        <v>9.81</v>
      </c>
      <c r="M30" s="22">
        <v>9.7899999999999991</v>
      </c>
      <c r="N30" s="8">
        <v>19.600000000000001</v>
      </c>
      <c r="O30" s="42">
        <v>98.01</v>
      </c>
      <c r="P30" s="43">
        <v>9.7799999999999994</v>
      </c>
      <c r="Q30" s="22">
        <v>9.77</v>
      </c>
      <c r="R30" s="22">
        <v>9.75</v>
      </c>
      <c r="S30" s="8">
        <v>29.3</v>
      </c>
      <c r="T30" s="42">
        <v>97.66</v>
      </c>
      <c r="U30" s="43">
        <v>9.7899999999999991</v>
      </c>
      <c r="V30" s="22">
        <v>9.7899999999999991</v>
      </c>
      <c r="W30" s="22">
        <v>9.7899999999999991</v>
      </c>
      <c r="X30" s="8">
        <v>29.38</v>
      </c>
      <c r="Y30" s="42">
        <v>97.94</v>
      </c>
      <c r="Z30" s="43">
        <v>9.82</v>
      </c>
      <c r="AA30" s="22">
        <v>9.84</v>
      </c>
      <c r="AB30" s="22">
        <v>9.81</v>
      </c>
      <c r="AC30" s="8">
        <v>29.46</v>
      </c>
      <c r="AD30" s="42">
        <v>98.21</v>
      </c>
      <c r="AE30" s="44">
        <v>137.31</v>
      </c>
      <c r="AF30" s="6">
        <v>98.08</v>
      </c>
      <c r="AG30" s="17">
        <v>182</v>
      </c>
    </row>
    <row r="31" spans="1:33" x14ac:dyDescent="0.2">
      <c r="A31" s="50">
        <v>29</v>
      </c>
      <c r="B31" s="9" t="s">
        <v>63</v>
      </c>
      <c r="C31" s="40">
        <v>10</v>
      </c>
      <c r="D31" s="41">
        <v>9.98</v>
      </c>
      <c r="E31" s="41">
        <v>9.99</v>
      </c>
      <c r="F31" s="41">
        <v>9.9600000000000009</v>
      </c>
      <c r="G31" s="41">
        <v>9.98</v>
      </c>
      <c r="H31" s="22">
        <v>9.9600000000000009</v>
      </c>
      <c r="I31" s="22">
        <v>9.9700000000000006</v>
      </c>
      <c r="J31" s="8">
        <v>29.91</v>
      </c>
      <c r="K31" s="42">
        <v>99.71</v>
      </c>
      <c r="L31" s="43">
        <v>9.98</v>
      </c>
      <c r="M31" s="22">
        <v>9.9600000000000009</v>
      </c>
      <c r="N31" s="8">
        <v>19.93</v>
      </c>
      <c r="O31" s="42">
        <v>99.67</v>
      </c>
      <c r="P31" s="43">
        <v>9.93</v>
      </c>
      <c r="Q31" s="22">
        <v>9.9600000000000009</v>
      </c>
      <c r="R31" s="22">
        <v>9.9600000000000009</v>
      </c>
      <c r="S31" s="8">
        <v>29.85</v>
      </c>
      <c r="T31" s="42">
        <v>99.49</v>
      </c>
      <c r="U31" s="43">
        <v>9.9600000000000009</v>
      </c>
      <c r="V31" s="22">
        <v>9.98</v>
      </c>
      <c r="W31" s="22">
        <v>9.98</v>
      </c>
      <c r="X31" s="8">
        <v>29.91</v>
      </c>
      <c r="Y31" s="42">
        <v>99.71</v>
      </c>
      <c r="Z31" s="43">
        <v>9.9600000000000009</v>
      </c>
      <c r="AA31" s="22">
        <v>9.98</v>
      </c>
      <c r="AB31" s="22">
        <v>9.98</v>
      </c>
      <c r="AC31" s="8">
        <v>29.91</v>
      </c>
      <c r="AD31" s="42">
        <v>99.71</v>
      </c>
      <c r="AE31" s="44">
        <v>139.52000000000001</v>
      </c>
      <c r="AF31" s="6">
        <v>99.66</v>
      </c>
      <c r="AG31" s="17">
        <v>114</v>
      </c>
    </row>
    <row r="32" spans="1:33" x14ac:dyDescent="0.2">
      <c r="A32" s="50">
        <v>30</v>
      </c>
      <c r="B32" s="9" t="s">
        <v>49</v>
      </c>
      <c r="C32" s="40">
        <v>9.7899999999999991</v>
      </c>
      <c r="D32" s="41">
        <v>9.85</v>
      </c>
      <c r="E32" s="41">
        <v>9.82</v>
      </c>
      <c r="F32" s="41">
        <v>9.8699999999999992</v>
      </c>
      <c r="G32" s="41">
        <v>9.8699999999999992</v>
      </c>
      <c r="H32" s="22">
        <v>9.89</v>
      </c>
      <c r="I32" s="22">
        <v>9.8800000000000008</v>
      </c>
      <c r="J32" s="8">
        <v>29.57</v>
      </c>
      <c r="K32" s="42">
        <v>98.58</v>
      </c>
      <c r="L32" s="43">
        <v>9.81</v>
      </c>
      <c r="M32" s="22">
        <v>9.7899999999999991</v>
      </c>
      <c r="N32" s="8">
        <v>19.59</v>
      </c>
      <c r="O32" s="42">
        <v>97.97</v>
      </c>
      <c r="P32" s="43">
        <v>9.76</v>
      </c>
      <c r="Q32" s="22">
        <v>9.74</v>
      </c>
      <c r="R32" s="22">
        <v>9.7200000000000006</v>
      </c>
      <c r="S32" s="8">
        <v>29.23</v>
      </c>
      <c r="T32" s="42">
        <v>97.44</v>
      </c>
      <c r="U32" s="43">
        <v>9.7899999999999991</v>
      </c>
      <c r="V32" s="22">
        <v>9.85</v>
      </c>
      <c r="W32" s="22">
        <v>9.85</v>
      </c>
      <c r="X32" s="8">
        <v>29.49</v>
      </c>
      <c r="Y32" s="42">
        <v>98.29</v>
      </c>
      <c r="Z32" s="43">
        <v>9.7899999999999991</v>
      </c>
      <c r="AA32" s="22">
        <v>9.8699999999999992</v>
      </c>
      <c r="AB32" s="22">
        <v>9.81</v>
      </c>
      <c r="AC32" s="8">
        <v>29.47</v>
      </c>
      <c r="AD32" s="42">
        <v>98.22</v>
      </c>
      <c r="AE32" s="44">
        <v>137.35</v>
      </c>
      <c r="AF32" s="6">
        <v>98.11</v>
      </c>
      <c r="AG32" s="17">
        <v>117</v>
      </c>
    </row>
    <row r="33" spans="1:33" x14ac:dyDescent="0.2">
      <c r="A33" s="50">
        <v>31</v>
      </c>
      <c r="B33" s="9" t="s">
        <v>42</v>
      </c>
      <c r="C33" s="40">
        <v>10</v>
      </c>
      <c r="D33" s="41">
        <v>10</v>
      </c>
      <c r="E33" s="41">
        <v>10</v>
      </c>
      <c r="F33" s="41">
        <v>9.98</v>
      </c>
      <c r="G33" s="41">
        <v>10</v>
      </c>
      <c r="H33" s="22">
        <v>10</v>
      </c>
      <c r="I33" s="22">
        <v>10</v>
      </c>
      <c r="J33" s="8">
        <v>29.98</v>
      </c>
      <c r="K33" s="42">
        <v>99.92</v>
      </c>
      <c r="L33" s="43">
        <v>9.98</v>
      </c>
      <c r="M33" s="22">
        <v>10</v>
      </c>
      <c r="N33" s="8">
        <v>19.98</v>
      </c>
      <c r="O33" s="42">
        <v>99.88</v>
      </c>
      <c r="P33" s="43">
        <v>9.8800000000000008</v>
      </c>
      <c r="Q33" s="22">
        <v>9.93</v>
      </c>
      <c r="R33" s="22">
        <v>9.93</v>
      </c>
      <c r="S33" s="8">
        <v>29.74</v>
      </c>
      <c r="T33" s="42">
        <v>99.14</v>
      </c>
      <c r="U33" s="43">
        <v>9.98</v>
      </c>
      <c r="V33" s="22">
        <v>10</v>
      </c>
      <c r="W33" s="22">
        <v>10</v>
      </c>
      <c r="X33" s="8">
        <v>29.98</v>
      </c>
      <c r="Y33" s="42">
        <v>99.92</v>
      </c>
      <c r="Z33" s="43">
        <v>9.98</v>
      </c>
      <c r="AA33" s="22">
        <v>10</v>
      </c>
      <c r="AB33" s="22">
        <v>10</v>
      </c>
      <c r="AC33" s="8">
        <v>29.98</v>
      </c>
      <c r="AD33" s="42">
        <v>99.92</v>
      </c>
      <c r="AE33" s="44">
        <v>139.65</v>
      </c>
      <c r="AF33" s="6">
        <v>99.75</v>
      </c>
      <c r="AG33" s="17">
        <v>106</v>
      </c>
    </row>
    <row r="34" spans="1:33" x14ac:dyDescent="0.2">
      <c r="A34" s="50">
        <v>31</v>
      </c>
      <c r="B34" s="9" t="s">
        <v>50</v>
      </c>
      <c r="C34" s="40">
        <v>9.59</v>
      </c>
      <c r="D34" s="41">
        <v>9.4600000000000009</v>
      </c>
      <c r="E34" s="41">
        <v>9.5299999999999994</v>
      </c>
      <c r="F34" s="41">
        <v>9.5299999999999994</v>
      </c>
      <c r="G34" s="41">
        <v>9.57</v>
      </c>
      <c r="H34" s="22">
        <v>9.5500000000000007</v>
      </c>
      <c r="I34" s="22">
        <v>9.56</v>
      </c>
      <c r="J34" s="8">
        <v>28.61</v>
      </c>
      <c r="K34" s="42">
        <v>95.38</v>
      </c>
      <c r="L34" s="43">
        <v>9.39</v>
      </c>
      <c r="M34" s="22">
        <v>9.5</v>
      </c>
      <c r="N34" s="8">
        <v>18.899999999999999</v>
      </c>
      <c r="O34" s="42">
        <v>94.48</v>
      </c>
      <c r="P34" s="43">
        <v>9.32</v>
      </c>
      <c r="Q34" s="22">
        <v>9.39</v>
      </c>
      <c r="R34" s="22">
        <v>9.44</v>
      </c>
      <c r="S34" s="8">
        <v>28.15</v>
      </c>
      <c r="T34" s="42">
        <v>93.84</v>
      </c>
      <c r="U34" s="43">
        <v>9.5500000000000007</v>
      </c>
      <c r="V34" s="22">
        <v>9.6199999999999992</v>
      </c>
      <c r="W34" s="22">
        <v>9.57</v>
      </c>
      <c r="X34" s="8">
        <v>28.74</v>
      </c>
      <c r="Y34" s="42">
        <v>95.8</v>
      </c>
      <c r="Z34" s="43">
        <v>9.44</v>
      </c>
      <c r="AA34" s="22">
        <v>9.57</v>
      </c>
      <c r="AB34" s="22">
        <v>9.5500000000000007</v>
      </c>
      <c r="AC34" s="8">
        <v>28.56</v>
      </c>
      <c r="AD34" s="42">
        <v>95.2</v>
      </c>
      <c r="AE34" s="44">
        <v>132.96</v>
      </c>
      <c r="AF34" s="6">
        <v>94.97</v>
      </c>
      <c r="AG34" s="17">
        <v>111</v>
      </c>
    </row>
    <row r="35" spans="1:33" x14ac:dyDescent="0.2">
      <c r="A35" s="50">
        <v>32</v>
      </c>
      <c r="B35" s="9" t="s">
        <v>51</v>
      </c>
      <c r="C35" s="40">
        <v>9.73</v>
      </c>
      <c r="D35" s="41">
        <v>9.6</v>
      </c>
      <c r="E35" s="41">
        <v>9.67</v>
      </c>
      <c r="F35" s="41">
        <v>9.6999999999999993</v>
      </c>
      <c r="G35" s="41">
        <v>9.76</v>
      </c>
      <c r="H35" s="22">
        <v>9.7100000000000009</v>
      </c>
      <c r="I35" s="22">
        <v>9.73</v>
      </c>
      <c r="J35" s="8">
        <v>29.1</v>
      </c>
      <c r="K35" s="42">
        <v>96.98</v>
      </c>
      <c r="L35" s="43">
        <v>9.51</v>
      </c>
      <c r="M35" s="22">
        <v>9.56</v>
      </c>
      <c r="N35" s="8">
        <v>19.07</v>
      </c>
      <c r="O35" s="42">
        <v>95.35</v>
      </c>
      <c r="P35" s="43">
        <v>9.07</v>
      </c>
      <c r="Q35" s="22">
        <v>9.2100000000000009</v>
      </c>
      <c r="R35" s="22">
        <v>9.17</v>
      </c>
      <c r="S35" s="8">
        <v>27.45</v>
      </c>
      <c r="T35" s="42">
        <v>91.49</v>
      </c>
      <c r="U35" s="43">
        <v>9.77</v>
      </c>
      <c r="V35" s="22">
        <v>9.82</v>
      </c>
      <c r="W35" s="22">
        <v>9.77</v>
      </c>
      <c r="X35" s="8">
        <v>29.36</v>
      </c>
      <c r="Y35" s="42">
        <v>97.87</v>
      </c>
      <c r="Z35" s="43">
        <v>9.39</v>
      </c>
      <c r="AA35" s="22">
        <v>9.81</v>
      </c>
      <c r="AB35" s="22">
        <v>9.64</v>
      </c>
      <c r="AC35" s="8">
        <v>28.85</v>
      </c>
      <c r="AD35" s="42">
        <v>96.16</v>
      </c>
      <c r="AE35" s="44">
        <v>133.82</v>
      </c>
      <c r="AF35" s="6">
        <v>95.59</v>
      </c>
      <c r="AG35" s="17">
        <v>239</v>
      </c>
    </row>
    <row r="36" spans="1:33" x14ac:dyDescent="0.2">
      <c r="A36" s="50">
        <v>33</v>
      </c>
      <c r="B36" s="9" t="s">
        <v>52</v>
      </c>
      <c r="C36" s="40">
        <v>9.85</v>
      </c>
      <c r="D36" s="41">
        <v>9.81</v>
      </c>
      <c r="E36" s="41">
        <v>9.83</v>
      </c>
      <c r="F36" s="41">
        <v>9.81</v>
      </c>
      <c r="G36" s="41">
        <v>9.81</v>
      </c>
      <c r="H36" s="22">
        <v>9.75</v>
      </c>
      <c r="I36" s="22">
        <v>9.7799999999999994</v>
      </c>
      <c r="J36" s="8">
        <v>29.41</v>
      </c>
      <c r="K36" s="42">
        <v>98.04</v>
      </c>
      <c r="L36" s="43">
        <v>9.67</v>
      </c>
      <c r="M36" s="22">
        <v>9.77</v>
      </c>
      <c r="N36" s="8">
        <v>19.440000000000001</v>
      </c>
      <c r="O36" s="42">
        <v>97.21</v>
      </c>
      <c r="P36" s="43">
        <v>9.6300000000000008</v>
      </c>
      <c r="Q36" s="22">
        <v>9.69</v>
      </c>
      <c r="R36" s="22">
        <v>9.73</v>
      </c>
      <c r="S36" s="8">
        <v>29.06</v>
      </c>
      <c r="T36" s="42">
        <v>96.86</v>
      </c>
      <c r="U36" s="43">
        <v>9.83</v>
      </c>
      <c r="V36" s="22">
        <v>9.92</v>
      </c>
      <c r="W36" s="22">
        <v>9.85</v>
      </c>
      <c r="X36" s="8">
        <v>29.6</v>
      </c>
      <c r="Y36" s="42">
        <v>98.65</v>
      </c>
      <c r="Z36" s="43">
        <v>9.67</v>
      </c>
      <c r="AA36" s="22">
        <v>9.85</v>
      </c>
      <c r="AB36" s="22">
        <v>9.8699999999999992</v>
      </c>
      <c r="AC36" s="8">
        <v>29.38</v>
      </c>
      <c r="AD36" s="42">
        <v>97.95</v>
      </c>
      <c r="AE36" s="44">
        <v>136.88999999999999</v>
      </c>
      <c r="AF36" s="6">
        <v>97.78</v>
      </c>
      <c r="AG36" s="17">
        <v>130</v>
      </c>
    </row>
    <row r="37" spans="1:33" x14ac:dyDescent="0.2">
      <c r="A37" s="50">
        <v>34</v>
      </c>
      <c r="B37" s="9" t="s">
        <v>53</v>
      </c>
      <c r="C37" s="40">
        <v>10</v>
      </c>
      <c r="D37" s="41">
        <v>10</v>
      </c>
      <c r="E37" s="41">
        <v>10</v>
      </c>
      <c r="F37" s="41">
        <v>10</v>
      </c>
      <c r="G37" s="41">
        <v>10</v>
      </c>
      <c r="H37" s="22">
        <v>10</v>
      </c>
      <c r="I37" s="22">
        <v>10</v>
      </c>
      <c r="J37" s="8">
        <v>30</v>
      </c>
      <c r="K37" s="42">
        <v>100</v>
      </c>
      <c r="L37" s="43">
        <v>10</v>
      </c>
      <c r="M37" s="22">
        <v>9.98</v>
      </c>
      <c r="N37" s="8">
        <v>19.98</v>
      </c>
      <c r="O37" s="42">
        <v>99.89</v>
      </c>
      <c r="P37" s="43">
        <v>9.7200000000000006</v>
      </c>
      <c r="Q37" s="22">
        <v>9.8699999999999992</v>
      </c>
      <c r="R37" s="22">
        <v>9.85</v>
      </c>
      <c r="S37" s="8">
        <v>29.44</v>
      </c>
      <c r="T37" s="42">
        <v>98.13</v>
      </c>
      <c r="U37" s="43">
        <v>9.7799999999999994</v>
      </c>
      <c r="V37" s="22">
        <v>10</v>
      </c>
      <c r="W37" s="22">
        <v>9.98</v>
      </c>
      <c r="X37" s="8">
        <v>29.76</v>
      </c>
      <c r="Y37" s="42">
        <v>99.21</v>
      </c>
      <c r="Z37" s="43">
        <v>9.9600000000000009</v>
      </c>
      <c r="AA37" s="22">
        <v>10</v>
      </c>
      <c r="AB37" s="22">
        <v>9.9600000000000009</v>
      </c>
      <c r="AC37" s="8">
        <v>29.91</v>
      </c>
      <c r="AD37" s="42">
        <v>99.71</v>
      </c>
      <c r="AE37" s="44">
        <v>139.09</v>
      </c>
      <c r="AF37" s="6">
        <v>99.35</v>
      </c>
      <c r="AG37" s="17">
        <v>116</v>
      </c>
    </row>
    <row r="38" spans="1:33" x14ac:dyDescent="0.2">
      <c r="A38" s="50">
        <v>35</v>
      </c>
      <c r="B38" s="9" t="s">
        <v>65</v>
      </c>
      <c r="C38" s="40">
        <v>9.92</v>
      </c>
      <c r="D38" s="41">
        <v>9.92</v>
      </c>
      <c r="E38" s="41">
        <v>9.92</v>
      </c>
      <c r="F38" s="41">
        <v>9.8800000000000008</v>
      </c>
      <c r="G38" s="41">
        <v>9.82</v>
      </c>
      <c r="H38" s="22">
        <v>9.82</v>
      </c>
      <c r="I38" s="22">
        <v>9.82</v>
      </c>
      <c r="J38" s="8">
        <v>29.61</v>
      </c>
      <c r="K38" s="42">
        <v>98.7</v>
      </c>
      <c r="L38" s="43">
        <v>9.8000000000000007</v>
      </c>
      <c r="M38" s="22">
        <v>9.84</v>
      </c>
      <c r="N38" s="8">
        <v>19.63</v>
      </c>
      <c r="O38" s="42">
        <v>98.16</v>
      </c>
      <c r="P38" s="43">
        <v>9.82</v>
      </c>
      <c r="Q38" s="22">
        <v>9.84</v>
      </c>
      <c r="R38" s="22">
        <v>9.86</v>
      </c>
      <c r="S38" s="8">
        <v>29.51</v>
      </c>
      <c r="T38" s="42">
        <v>98.36</v>
      </c>
      <c r="U38" s="43">
        <v>9.8800000000000008</v>
      </c>
      <c r="V38" s="22">
        <v>9.86</v>
      </c>
      <c r="W38" s="22">
        <v>9.8800000000000008</v>
      </c>
      <c r="X38" s="8">
        <v>29.61</v>
      </c>
      <c r="Y38" s="42">
        <v>98.7</v>
      </c>
      <c r="Z38" s="43">
        <v>9.7100000000000009</v>
      </c>
      <c r="AA38" s="22">
        <v>9.84</v>
      </c>
      <c r="AB38" s="22">
        <v>9.86</v>
      </c>
      <c r="AC38" s="8">
        <v>29.41</v>
      </c>
      <c r="AD38" s="42">
        <v>98.02</v>
      </c>
      <c r="AE38" s="44">
        <v>137.77000000000001</v>
      </c>
      <c r="AF38" s="6">
        <v>98.4</v>
      </c>
      <c r="AG38" s="17">
        <v>122</v>
      </c>
    </row>
    <row r="39" spans="1:33" x14ac:dyDescent="0.2">
      <c r="A39" s="50">
        <v>36</v>
      </c>
      <c r="B39" s="9" t="s">
        <v>54</v>
      </c>
      <c r="C39" s="40">
        <v>9.6999999999999993</v>
      </c>
      <c r="D39" s="41">
        <v>9.67</v>
      </c>
      <c r="E39" s="41">
        <v>9.69</v>
      </c>
      <c r="F39" s="41">
        <v>9.6300000000000008</v>
      </c>
      <c r="G39" s="41">
        <v>9.69</v>
      </c>
      <c r="H39" s="22">
        <v>9.7200000000000006</v>
      </c>
      <c r="I39" s="22">
        <v>9.6999999999999993</v>
      </c>
      <c r="J39" s="8">
        <v>29.02</v>
      </c>
      <c r="K39" s="42">
        <v>96.72</v>
      </c>
      <c r="L39" s="43">
        <v>9.6300000000000008</v>
      </c>
      <c r="M39" s="22">
        <v>9.65</v>
      </c>
      <c r="N39" s="8">
        <v>19.27</v>
      </c>
      <c r="O39" s="42">
        <v>96.36</v>
      </c>
      <c r="P39" s="43">
        <v>9.51</v>
      </c>
      <c r="Q39" s="22">
        <v>9.51</v>
      </c>
      <c r="R39" s="22">
        <v>9.59</v>
      </c>
      <c r="S39" s="8">
        <v>28.6</v>
      </c>
      <c r="T39" s="42">
        <v>95.34</v>
      </c>
      <c r="U39" s="43">
        <v>9.6300000000000008</v>
      </c>
      <c r="V39" s="22">
        <v>9.69</v>
      </c>
      <c r="W39" s="22">
        <v>9.6999999999999993</v>
      </c>
      <c r="X39" s="8">
        <v>29.02</v>
      </c>
      <c r="Y39" s="42">
        <v>96.72</v>
      </c>
      <c r="Z39" s="43">
        <v>9.67</v>
      </c>
      <c r="AA39" s="22">
        <v>9.7200000000000006</v>
      </c>
      <c r="AB39" s="22">
        <v>9.69</v>
      </c>
      <c r="AC39" s="8">
        <v>29.07</v>
      </c>
      <c r="AD39" s="42">
        <v>96.92</v>
      </c>
      <c r="AE39" s="44">
        <v>134.97999999999999</v>
      </c>
      <c r="AF39" s="6">
        <v>96.41</v>
      </c>
      <c r="AG39" s="17">
        <v>127</v>
      </c>
    </row>
    <row r="40" spans="1:33" x14ac:dyDescent="0.2">
      <c r="A40" s="50">
        <v>37</v>
      </c>
      <c r="B40" s="9" t="s">
        <v>55</v>
      </c>
      <c r="C40" s="40">
        <v>9.9600000000000009</v>
      </c>
      <c r="D40" s="41">
        <v>9.9600000000000009</v>
      </c>
      <c r="E40" s="41">
        <v>9.9600000000000009</v>
      </c>
      <c r="F40" s="41">
        <v>9.9600000000000009</v>
      </c>
      <c r="G40" s="41">
        <v>9.9600000000000009</v>
      </c>
      <c r="H40" s="22">
        <v>9.94</v>
      </c>
      <c r="I40" s="22">
        <v>9.9499999999999993</v>
      </c>
      <c r="J40" s="8">
        <v>29.86</v>
      </c>
      <c r="K40" s="42">
        <v>99.54</v>
      </c>
      <c r="L40" s="43">
        <v>9.89</v>
      </c>
      <c r="M40" s="22">
        <v>9.9600000000000009</v>
      </c>
      <c r="N40" s="8">
        <v>19.850000000000001</v>
      </c>
      <c r="O40" s="42">
        <v>99.25</v>
      </c>
      <c r="P40" s="43">
        <v>9.7200000000000006</v>
      </c>
      <c r="Q40" s="22">
        <v>9.74</v>
      </c>
      <c r="R40" s="22">
        <v>9.6999999999999993</v>
      </c>
      <c r="S40" s="8">
        <v>29.17</v>
      </c>
      <c r="T40" s="42">
        <v>97.22</v>
      </c>
      <c r="U40" s="43">
        <v>9.9600000000000009</v>
      </c>
      <c r="V40" s="22">
        <v>9.9600000000000009</v>
      </c>
      <c r="W40" s="22">
        <v>9.91</v>
      </c>
      <c r="X40" s="8">
        <v>29.83</v>
      </c>
      <c r="Y40" s="42">
        <v>99.43</v>
      </c>
      <c r="Z40" s="43">
        <v>9.91</v>
      </c>
      <c r="AA40" s="22">
        <v>10</v>
      </c>
      <c r="AB40" s="22">
        <v>9.9600000000000009</v>
      </c>
      <c r="AC40" s="8">
        <v>29.87</v>
      </c>
      <c r="AD40" s="42">
        <v>99.57</v>
      </c>
      <c r="AE40" s="44">
        <v>138.58000000000001</v>
      </c>
      <c r="AF40" s="6">
        <v>98.99</v>
      </c>
      <c r="AG40" s="17">
        <v>117</v>
      </c>
    </row>
    <row r="41" spans="1:33" x14ac:dyDescent="0.2">
      <c r="A41" s="50">
        <v>38</v>
      </c>
      <c r="B41" s="9" t="s">
        <v>56</v>
      </c>
      <c r="C41" s="40">
        <v>9.52</v>
      </c>
      <c r="D41" s="41">
        <v>9.4700000000000006</v>
      </c>
      <c r="E41" s="41">
        <v>9.49</v>
      </c>
      <c r="F41" s="41">
        <v>9.51</v>
      </c>
      <c r="G41" s="41">
        <v>9.4700000000000006</v>
      </c>
      <c r="H41" s="22">
        <v>9.48</v>
      </c>
      <c r="I41" s="22">
        <v>9.4700000000000006</v>
      </c>
      <c r="J41" s="8">
        <v>28.48</v>
      </c>
      <c r="K41" s="42">
        <v>94.93</v>
      </c>
      <c r="L41" s="43">
        <v>9.18</v>
      </c>
      <c r="M41" s="22">
        <v>9.2799999999999994</v>
      </c>
      <c r="N41" s="8">
        <v>18.46</v>
      </c>
      <c r="O41" s="42">
        <v>92.29</v>
      </c>
      <c r="P41" s="43">
        <v>8.77</v>
      </c>
      <c r="Q41" s="22">
        <v>8.82</v>
      </c>
      <c r="R41" s="22">
        <v>8.85</v>
      </c>
      <c r="S41" s="8">
        <v>26.44</v>
      </c>
      <c r="T41" s="42">
        <v>88.12</v>
      </c>
      <c r="U41" s="43">
        <v>9.48</v>
      </c>
      <c r="V41" s="22">
        <v>9.61</v>
      </c>
      <c r="W41" s="22">
        <v>9.5299999999999994</v>
      </c>
      <c r="X41" s="8">
        <v>28.62</v>
      </c>
      <c r="Y41" s="42">
        <v>95.39</v>
      </c>
      <c r="Z41" s="43">
        <v>9</v>
      </c>
      <c r="AA41" s="22">
        <v>9.61</v>
      </c>
      <c r="AB41" s="22">
        <v>9.4600000000000009</v>
      </c>
      <c r="AC41" s="8">
        <v>28.06</v>
      </c>
      <c r="AD41" s="42">
        <v>93.55</v>
      </c>
      <c r="AE41" s="44">
        <v>130.05000000000001</v>
      </c>
      <c r="AF41" s="6">
        <v>92.9</v>
      </c>
      <c r="AG41" s="17">
        <v>235</v>
      </c>
    </row>
    <row r="42" spans="1:33" x14ac:dyDescent="0.2">
      <c r="A42" s="50">
        <v>39</v>
      </c>
      <c r="B42" s="9" t="s">
        <v>57</v>
      </c>
      <c r="C42" s="40">
        <v>9.84</v>
      </c>
      <c r="D42" s="41">
        <v>9.82</v>
      </c>
      <c r="E42" s="41">
        <v>9.83</v>
      </c>
      <c r="F42" s="41">
        <v>9.7100000000000009</v>
      </c>
      <c r="G42" s="41">
        <v>9.74</v>
      </c>
      <c r="H42" s="22">
        <v>9.77</v>
      </c>
      <c r="I42" s="22">
        <v>9.75</v>
      </c>
      <c r="J42" s="8">
        <v>29.29</v>
      </c>
      <c r="K42" s="42">
        <v>97.63</v>
      </c>
      <c r="L42" s="43">
        <v>9.7100000000000009</v>
      </c>
      <c r="M42" s="22">
        <v>9.7100000000000009</v>
      </c>
      <c r="N42" s="8">
        <v>19.41</v>
      </c>
      <c r="O42" s="42">
        <v>97.06</v>
      </c>
      <c r="P42" s="43">
        <v>9.25</v>
      </c>
      <c r="Q42" s="22">
        <v>9.35</v>
      </c>
      <c r="R42" s="22">
        <v>9.33</v>
      </c>
      <c r="S42" s="8">
        <v>27.92</v>
      </c>
      <c r="T42" s="42">
        <v>93.08</v>
      </c>
      <c r="U42" s="43">
        <v>9.8000000000000007</v>
      </c>
      <c r="V42" s="22">
        <v>9.89</v>
      </c>
      <c r="W42" s="22">
        <v>9.89</v>
      </c>
      <c r="X42" s="8">
        <v>29.58</v>
      </c>
      <c r="Y42" s="42">
        <v>98.58</v>
      </c>
      <c r="Z42" s="43">
        <v>9.77</v>
      </c>
      <c r="AA42" s="22">
        <v>9.93</v>
      </c>
      <c r="AB42" s="22">
        <v>9.9</v>
      </c>
      <c r="AC42" s="8">
        <v>29.61</v>
      </c>
      <c r="AD42" s="42">
        <v>98.69</v>
      </c>
      <c r="AE42" s="44">
        <v>135.81</v>
      </c>
      <c r="AF42" s="6">
        <v>97.01</v>
      </c>
      <c r="AG42" s="17">
        <v>153</v>
      </c>
    </row>
    <row r="43" spans="1:33" s="2" customFormat="1" ht="12" thickBot="1" x14ac:dyDescent="0.25">
      <c r="A43" s="51"/>
      <c r="B43" s="10" t="s">
        <v>6</v>
      </c>
      <c r="C43" s="12">
        <f t="shared" ref="C43:AF43" si="0">AVERAGE(C4:C42)</f>
        <v>9.8110256410256422</v>
      </c>
      <c r="D43" s="13">
        <f t="shared" si="0"/>
        <v>9.782307692307695</v>
      </c>
      <c r="E43" s="13">
        <f t="shared" si="0"/>
        <v>9.7964102564102582</v>
      </c>
      <c r="F43" s="13">
        <f t="shared" si="0"/>
        <v>9.7807692307692289</v>
      </c>
      <c r="G43" s="13">
        <f t="shared" si="0"/>
        <v>9.8120512820512822</v>
      </c>
      <c r="H43" s="14">
        <f t="shared" si="0"/>
        <v>9.798974358974359</v>
      </c>
      <c r="I43" s="14">
        <f t="shared" si="0"/>
        <v>9.8051282051282058</v>
      </c>
      <c r="J43" s="14">
        <f t="shared" si="0"/>
        <v>29.381538461538458</v>
      </c>
      <c r="K43" s="15">
        <f t="shared" si="0"/>
        <v>97.93743589743589</v>
      </c>
      <c r="L43" s="16">
        <f t="shared" si="0"/>
        <v>9.711282051282053</v>
      </c>
      <c r="M43" s="14">
        <f t="shared" si="0"/>
        <v>9.7505128205128173</v>
      </c>
      <c r="N43" s="14">
        <f t="shared" si="0"/>
        <v>19.461794871794876</v>
      </c>
      <c r="O43" s="15">
        <f t="shared" si="0"/>
        <v>97.305641025641023</v>
      </c>
      <c r="P43" s="16">
        <f t="shared" si="0"/>
        <v>9.5438461538461556</v>
      </c>
      <c r="Q43" s="14">
        <f t="shared" si="0"/>
        <v>9.5887179487179459</v>
      </c>
      <c r="R43" s="14">
        <f t="shared" si="0"/>
        <v>9.6089743589743613</v>
      </c>
      <c r="S43" s="14">
        <f t="shared" si="0"/>
        <v>28.74179487179488</v>
      </c>
      <c r="T43" s="15">
        <f t="shared" si="0"/>
        <v>95.805641025641009</v>
      </c>
      <c r="U43" s="16">
        <f t="shared" si="0"/>
        <v>9.8038461538461537</v>
      </c>
      <c r="V43" s="14">
        <f t="shared" si="0"/>
        <v>9.8400000000000034</v>
      </c>
      <c r="W43" s="14">
        <f t="shared" si="0"/>
        <v>9.8176923076923082</v>
      </c>
      <c r="X43" s="14">
        <f t="shared" si="0"/>
        <v>29.461538461538456</v>
      </c>
      <c r="Y43" s="15">
        <f t="shared" si="0"/>
        <v>98.201282051282035</v>
      </c>
      <c r="Z43" s="16">
        <f t="shared" si="0"/>
        <v>9.6992307692307698</v>
      </c>
      <c r="AA43" s="14">
        <f t="shared" si="0"/>
        <v>9.8505128205128223</v>
      </c>
      <c r="AB43" s="14">
        <f t="shared" si="0"/>
        <v>9.8102564102564092</v>
      </c>
      <c r="AC43" s="14">
        <f t="shared" si="0"/>
        <v>29.357948717948709</v>
      </c>
      <c r="AD43" s="15">
        <f t="shared" si="0"/>
        <v>97.860000000000014</v>
      </c>
      <c r="AE43" s="18">
        <f t="shared" si="0"/>
        <v>136.4025641025641</v>
      </c>
      <c r="AF43" s="19">
        <f t="shared" si="0"/>
        <v>97.429999999999993</v>
      </c>
      <c r="AG43" s="20">
        <f>SUM(AG4:AG42)</f>
        <v>8057</v>
      </c>
    </row>
  </sheetData>
  <autoFilter ref="A1:AG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30" showButton="0"/>
    <sortState ref="A6:AG43">
      <sortCondition ref="A1:A3"/>
    </sortState>
  </autoFilter>
  <mergeCells count="34">
    <mergeCell ref="AF2:AF3"/>
    <mergeCell ref="X2:Y2"/>
    <mergeCell ref="Z2:Z3"/>
    <mergeCell ref="AA2:AA3"/>
    <mergeCell ref="AB2:AB3"/>
    <mergeCell ref="AC2:AD2"/>
    <mergeCell ref="AE2:AE3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Z1:AD1"/>
    <mergeCell ref="Q2:Q3"/>
    <mergeCell ref="R2:R3"/>
    <mergeCell ref="S2:T2"/>
    <mergeCell ref="U2:U3"/>
    <mergeCell ref="V2:V3"/>
    <mergeCell ref="U1:Y1"/>
    <mergeCell ref="L2:L3"/>
    <mergeCell ref="M2:M3"/>
    <mergeCell ref="N2:O2"/>
    <mergeCell ref="P2:P3"/>
    <mergeCell ref="W2:W3"/>
    <mergeCell ref="A1:A3"/>
    <mergeCell ref="B1:B3"/>
    <mergeCell ref="C1:K1"/>
    <mergeCell ref="L1:O1"/>
    <mergeCell ref="P1:T1"/>
  </mergeCells>
  <pageMargins left="0.39370078740157483" right="0.39370078740157483" top="0.39370078740157483" bottom="0.3937007874015748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zoomScale="130" zoomScaleNormal="130" workbookViewId="0">
      <selection activeCell="B6" sqref="B6"/>
    </sheetView>
  </sheetViews>
  <sheetFormatPr defaultRowHeight="11.25" x14ac:dyDescent="0.2"/>
  <cols>
    <col min="1" max="1" width="5.85546875" style="5" customWidth="1"/>
    <col min="2" max="2" width="27.85546875" style="1" customWidth="1"/>
    <col min="3" max="3" width="4.42578125" style="1" customWidth="1"/>
    <col min="4" max="4" width="4.85546875" style="1" bestFit="1" customWidth="1"/>
    <col min="5" max="6" width="4" style="1" bestFit="1" customWidth="1"/>
    <col min="7" max="8" width="4.85546875" style="1" bestFit="1" customWidth="1"/>
    <col min="9" max="9" width="4" style="1" bestFit="1" customWidth="1"/>
    <col min="10" max="11" width="4.85546875" style="1" bestFit="1" customWidth="1"/>
    <col min="12" max="13" width="4" style="1" bestFit="1" customWidth="1"/>
    <col min="14" max="15" width="4.85546875" style="1" bestFit="1" customWidth="1"/>
    <col min="16" max="18" width="4" style="1" bestFit="1" customWidth="1"/>
    <col min="19" max="20" width="4.85546875" style="1" bestFit="1" customWidth="1"/>
    <col min="21" max="23" width="4" style="1" bestFit="1" customWidth="1"/>
    <col min="24" max="25" width="4.85546875" style="1" bestFit="1" customWidth="1"/>
    <col min="26" max="28" width="4" style="1" bestFit="1" customWidth="1"/>
    <col min="29" max="30" width="4.85546875" style="1" bestFit="1" customWidth="1"/>
    <col min="31" max="31" width="5.7109375" style="1" bestFit="1" customWidth="1"/>
    <col min="32" max="32" width="4.85546875" style="1" bestFit="1" customWidth="1"/>
    <col min="33" max="33" width="11.140625" style="2" customWidth="1"/>
    <col min="34" max="16384" width="9.140625" style="1"/>
  </cols>
  <sheetData>
    <row r="1" spans="1:33" x14ac:dyDescent="0.2">
      <c r="A1" s="77"/>
      <c r="B1" s="88" t="s">
        <v>0</v>
      </c>
      <c r="C1" s="89" t="s">
        <v>1</v>
      </c>
      <c r="D1" s="90"/>
      <c r="E1" s="90"/>
      <c r="F1" s="90"/>
      <c r="G1" s="90"/>
      <c r="H1" s="90"/>
      <c r="I1" s="90"/>
      <c r="J1" s="90"/>
      <c r="K1" s="91"/>
      <c r="L1" s="89" t="s">
        <v>2</v>
      </c>
      <c r="M1" s="90"/>
      <c r="N1" s="90"/>
      <c r="O1" s="91"/>
      <c r="P1" s="89" t="s">
        <v>3</v>
      </c>
      <c r="Q1" s="90"/>
      <c r="R1" s="90"/>
      <c r="S1" s="90"/>
      <c r="T1" s="91"/>
      <c r="U1" s="89" t="s">
        <v>4</v>
      </c>
      <c r="V1" s="90"/>
      <c r="W1" s="90"/>
      <c r="X1" s="90"/>
      <c r="Y1" s="91"/>
      <c r="Z1" s="89" t="s">
        <v>5</v>
      </c>
      <c r="AA1" s="90"/>
      <c r="AB1" s="90"/>
      <c r="AC1" s="90"/>
      <c r="AD1" s="91"/>
      <c r="AE1" s="92" t="s">
        <v>6</v>
      </c>
      <c r="AF1" s="93"/>
      <c r="AG1" s="94" t="s">
        <v>7</v>
      </c>
    </row>
    <row r="2" spans="1:33" x14ac:dyDescent="0.2">
      <c r="A2" s="77"/>
      <c r="B2" s="88"/>
      <c r="C2" s="76" t="s">
        <v>8</v>
      </c>
      <c r="D2" s="77" t="s">
        <v>9</v>
      </c>
      <c r="E2" s="77" t="s">
        <v>10</v>
      </c>
      <c r="F2" s="77" t="s">
        <v>11</v>
      </c>
      <c r="G2" s="77" t="s">
        <v>12</v>
      </c>
      <c r="H2" s="77" t="s">
        <v>13</v>
      </c>
      <c r="I2" s="77" t="s">
        <v>14</v>
      </c>
      <c r="J2" s="78" t="s">
        <v>15</v>
      </c>
      <c r="K2" s="79"/>
      <c r="L2" s="76" t="s">
        <v>16</v>
      </c>
      <c r="M2" s="77" t="s">
        <v>17</v>
      </c>
      <c r="N2" s="78" t="s">
        <v>15</v>
      </c>
      <c r="O2" s="79"/>
      <c r="P2" s="76" t="s">
        <v>18</v>
      </c>
      <c r="Q2" s="77" t="s">
        <v>19</v>
      </c>
      <c r="R2" s="77" t="s">
        <v>20</v>
      </c>
      <c r="S2" s="78" t="s">
        <v>15</v>
      </c>
      <c r="T2" s="79"/>
      <c r="U2" s="76" t="s">
        <v>21</v>
      </c>
      <c r="V2" s="77" t="s">
        <v>22</v>
      </c>
      <c r="W2" s="77" t="s">
        <v>23</v>
      </c>
      <c r="X2" s="78" t="s">
        <v>15</v>
      </c>
      <c r="Y2" s="79"/>
      <c r="Z2" s="76" t="s">
        <v>24</v>
      </c>
      <c r="AA2" s="77" t="s">
        <v>25</v>
      </c>
      <c r="AB2" s="77" t="s">
        <v>26</v>
      </c>
      <c r="AC2" s="78" t="s">
        <v>15</v>
      </c>
      <c r="AD2" s="79"/>
      <c r="AE2" s="87" t="s">
        <v>27</v>
      </c>
      <c r="AF2" s="86" t="s">
        <v>28</v>
      </c>
      <c r="AG2" s="79"/>
    </row>
    <row r="3" spans="1:33" x14ac:dyDescent="0.2">
      <c r="A3" s="77"/>
      <c r="B3" s="88"/>
      <c r="C3" s="76"/>
      <c r="D3" s="77"/>
      <c r="E3" s="77"/>
      <c r="F3" s="77"/>
      <c r="G3" s="77"/>
      <c r="H3" s="77"/>
      <c r="I3" s="77"/>
      <c r="J3" s="7" t="s">
        <v>27</v>
      </c>
      <c r="K3" s="11" t="s">
        <v>28</v>
      </c>
      <c r="L3" s="76"/>
      <c r="M3" s="77"/>
      <c r="N3" s="7" t="s">
        <v>27</v>
      </c>
      <c r="O3" s="11" t="s">
        <v>28</v>
      </c>
      <c r="P3" s="76"/>
      <c r="Q3" s="77"/>
      <c r="R3" s="77"/>
      <c r="S3" s="7" t="s">
        <v>27</v>
      </c>
      <c r="T3" s="11" t="s">
        <v>28</v>
      </c>
      <c r="U3" s="76"/>
      <c r="V3" s="77"/>
      <c r="W3" s="77"/>
      <c r="X3" s="7" t="s">
        <v>27</v>
      </c>
      <c r="Y3" s="11" t="s">
        <v>28</v>
      </c>
      <c r="Z3" s="76"/>
      <c r="AA3" s="77"/>
      <c r="AB3" s="77"/>
      <c r="AC3" s="7" t="s">
        <v>27</v>
      </c>
      <c r="AD3" s="11" t="s">
        <v>28</v>
      </c>
      <c r="AE3" s="87"/>
      <c r="AF3" s="86"/>
      <c r="AG3" s="79"/>
    </row>
    <row r="4" spans="1:33" x14ac:dyDescent="0.2">
      <c r="A4" s="52">
        <v>1</v>
      </c>
      <c r="B4" s="23" t="s">
        <v>81</v>
      </c>
      <c r="C4" s="43">
        <v>9.3800000000000008</v>
      </c>
      <c r="D4" s="22">
        <v>9.42</v>
      </c>
      <c r="E4" s="22">
        <v>9.4</v>
      </c>
      <c r="F4" s="22">
        <v>9.35</v>
      </c>
      <c r="G4" s="22">
        <v>9.3800000000000008</v>
      </c>
      <c r="H4" s="22">
        <v>9.42</v>
      </c>
      <c r="I4" s="22">
        <v>9.4</v>
      </c>
      <c r="J4" s="8">
        <v>28.15</v>
      </c>
      <c r="K4" s="42">
        <v>93.84</v>
      </c>
      <c r="L4" s="43">
        <v>9.19</v>
      </c>
      <c r="M4" s="22">
        <v>9.26</v>
      </c>
      <c r="N4" s="8">
        <v>18.45</v>
      </c>
      <c r="O4" s="42">
        <v>92.25</v>
      </c>
      <c r="P4" s="43">
        <v>8.94</v>
      </c>
      <c r="Q4" s="22">
        <v>9.14</v>
      </c>
      <c r="R4" s="22">
        <v>9.15</v>
      </c>
      <c r="S4" s="8">
        <v>27.24</v>
      </c>
      <c r="T4" s="42">
        <v>90.79</v>
      </c>
      <c r="U4" s="43">
        <v>9.42</v>
      </c>
      <c r="V4" s="22">
        <v>9.4</v>
      </c>
      <c r="W4" s="22">
        <v>9.33</v>
      </c>
      <c r="X4" s="8">
        <v>28.15</v>
      </c>
      <c r="Y4" s="42">
        <v>93.84</v>
      </c>
      <c r="Z4" s="43">
        <v>9.15</v>
      </c>
      <c r="AA4" s="22">
        <v>9.3800000000000008</v>
      </c>
      <c r="AB4" s="22">
        <v>9.33</v>
      </c>
      <c r="AC4" s="8">
        <v>27.87</v>
      </c>
      <c r="AD4" s="42">
        <v>92.9</v>
      </c>
      <c r="AE4" s="44">
        <v>129.86000000000001</v>
      </c>
      <c r="AF4" s="6">
        <v>92.76</v>
      </c>
      <c r="AG4" s="11">
        <v>142</v>
      </c>
    </row>
    <row r="5" spans="1:33" x14ac:dyDescent="0.2">
      <c r="A5" s="52">
        <v>2</v>
      </c>
      <c r="B5" s="23" t="s">
        <v>82</v>
      </c>
      <c r="C5" s="43">
        <v>8.81</v>
      </c>
      <c r="D5" s="22">
        <v>8.68</v>
      </c>
      <c r="E5" s="22">
        <v>8.74</v>
      </c>
      <c r="F5" s="22">
        <v>8.61</v>
      </c>
      <c r="G5" s="22">
        <v>8.76</v>
      </c>
      <c r="H5" s="22">
        <v>8.73</v>
      </c>
      <c r="I5" s="22">
        <v>8.74</v>
      </c>
      <c r="J5" s="8">
        <v>26.1</v>
      </c>
      <c r="K5" s="42">
        <v>87</v>
      </c>
      <c r="L5" s="43">
        <v>8.44</v>
      </c>
      <c r="M5" s="22">
        <v>8.6300000000000008</v>
      </c>
      <c r="N5" s="8">
        <v>17.07</v>
      </c>
      <c r="O5" s="42">
        <v>85.37</v>
      </c>
      <c r="P5" s="43">
        <v>8.26</v>
      </c>
      <c r="Q5" s="22">
        <v>8.26</v>
      </c>
      <c r="R5" s="22">
        <v>8.36</v>
      </c>
      <c r="S5" s="8">
        <v>24.87</v>
      </c>
      <c r="T5" s="42">
        <v>82.9</v>
      </c>
      <c r="U5" s="43">
        <v>8.8000000000000007</v>
      </c>
      <c r="V5" s="22">
        <v>8.8699999999999992</v>
      </c>
      <c r="W5" s="22">
        <v>8.84</v>
      </c>
      <c r="X5" s="8">
        <v>26.51</v>
      </c>
      <c r="Y5" s="42">
        <v>88.35</v>
      </c>
      <c r="Z5" s="43">
        <v>8.49</v>
      </c>
      <c r="AA5" s="22">
        <v>8.66</v>
      </c>
      <c r="AB5" s="22">
        <v>8.6999999999999993</v>
      </c>
      <c r="AC5" s="8">
        <v>25.85</v>
      </c>
      <c r="AD5" s="42">
        <v>86.18</v>
      </c>
      <c r="AE5" s="44">
        <v>120.4</v>
      </c>
      <c r="AF5" s="6">
        <v>86</v>
      </c>
      <c r="AG5" s="11">
        <v>463</v>
      </c>
    </row>
    <row r="6" spans="1:33" x14ac:dyDescent="0.2">
      <c r="A6" s="52">
        <v>3</v>
      </c>
      <c r="B6" s="23" t="s">
        <v>92</v>
      </c>
      <c r="C6" s="43">
        <v>9.43</v>
      </c>
      <c r="D6" s="22">
        <v>9.4600000000000009</v>
      </c>
      <c r="E6" s="22">
        <v>9.44</v>
      </c>
      <c r="F6" s="22">
        <v>9.41</v>
      </c>
      <c r="G6" s="22">
        <v>9.43</v>
      </c>
      <c r="H6" s="22">
        <v>9.5</v>
      </c>
      <c r="I6" s="22">
        <v>9.4700000000000006</v>
      </c>
      <c r="J6" s="8">
        <v>28.32</v>
      </c>
      <c r="K6" s="42">
        <v>94.4</v>
      </c>
      <c r="L6" s="43">
        <v>9.2100000000000009</v>
      </c>
      <c r="M6" s="22">
        <v>9.3800000000000008</v>
      </c>
      <c r="N6" s="8">
        <v>18.600000000000001</v>
      </c>
      <c r="O6" s="42">
        <v>93</v>
      </c>
      <c r="P6" s="43">
        <v>8.82</v>
      </c>
      <c r="Q6" s="22">
        <v>8.89</v>
      </c>
      <c r="R6" s="22">
        <v>8.9600000000000009</v>
      </c>
      <c r="S6" s="8">
        <v>26.67</v>
      </c>
      <c r="T6" s="42">
        <v>88.89</v>
      </c>
      <c r="U6" s="43">
        <v>9.42</v>
      </c>
      <c r="V6" s="22">
        <v>9.49</v>
      </c>
      <c r="W6" s="22">
        <v>9.5299999999999994</v>
      </c>
      <c r="X6" s="8">
        <v>28.44</v>
      </c>
      <c r="Y6" s="42">
        <v>94.81</v>
      </c>
      <c r="Z6" s="43">
        <v>9.31</v>
      </c>
      <c r="AA6" s="22">
        <v>9.1999999999999993</v>
      </c>
      <c r="AB6" s="22">
        <v>9.36</v>
      </c>
      <c r="AC6" s="8">
        <v>27.87</v>
      </c>
      <c r="AD6" s="42">
        <v>92.91</v>
      </c>
      <c r="AE6" s="44">
        <v>129.9</v>
      </c>
      <c r="AF6" s="6">
        <v>92.79</v>
      </c>
      <c r="AG6" s="11">
        <v>207</v>
      </c>
    </row>
    <row r="7" spans="1:33" x14ac:dyDescent="0.2">
      <c r="A7" s="52">
        <v>4</v>
      </c>
      <c r="B7" s="23" t="s">
        <v>96</v>
      </c>
      <c r="C7" s="43">
        <v>9.1300000000000008</v>
      </c>
      <c r="D7" s="22">
        <v>9.24</v>
      </c>
      <c r="E7" s="22">
        <v>9.19</v>
      </c>
      <c r="F7" s="22">
        <v>9.1300000000000008</v>
      </c>
      <c r="G7" s="22">
        <v>9.16</v>
      </c>
      <c r="H7" s="22">
        <v>9.3699999999999992</v>
      </c>
      <c r="I7" s="22">
        <v>9.26</v>
      </c>
      <c r="J7" s="8">
        <v>27.58</v>
      </c>
      <c r="K7" s="42">
        <v>91.92</v>
      </c>
      <c r="L7" s="43">
        <v>8.9</v>
      </c>
      <c r="M7" s="22">
        <v>9.0500000000000007</v>
      </c>
      <c r="N7" s="8">
        <v>17.940000000000001</v>
      </c>
      <c r="O7" s="42">
        <v>89.72</v>
      </c>
      <c r="P7" s="43">
        <v>8.58</v>
      </c>
      <c r="Q7" s="22">
        <v>8.77</v>
      </c>
      <c r="R7" s="22">
        <v>8.64</v>
      </c>
      <c r="S7" s="8">
        <v>25.99</v>
      </c>
      <c r="T7" s="42">
        <v>86.63</v>
      </c>
      <c r="U7" s="43">
        <v>9.27</v>
      </c>
      <c r="V7" s="22">
        <v>9.19</v>
      </c>
      <c r="W7" s="22">
        <v>9.32</v>
      </c>
      <c r="X7" s="8">
        <v>27.78</v>
      </c>
      <c r="Y7" s="42">
        <v>92.58</v>
      </c>
      <c r="Z7" s="43">
        <v>8.99</v>
      </c>
      <c r="AA7" s="22">
        <v>8.9700000000000006</v>
      </c>
      <c r="AB7" s="22">
        <v>9.1</v>
      </c>
      <c r="AC7" s="8">
        <v>27.06</v>
      </c>
      <c r="AD7" s="42">
        <v>90.22</v>
      </c>
      <c r="AE7" s="44">
        <v>126.35</v>
      </c>
      <c r="AF7" s="6">
        <v>90.25</v>
      </c>
      <c r="AG7" s="11">
        <v>563</v>
      </c>
    </row>
    <row r="8" spans="1:33" x14ac:dyDescent="0.2">
      <c r="A8" s="52">
        <v>5</v>
      </c>
      <c r="B8" s="23" t="s">
        <v>97</v>
      </c>
      <c r="C8" s="43">
        <v>8.94</v>
      </c>
      <c r="D8" s="22">
        <v>8.99</v>
      </c>
      <c r="E8" s="22">
        <v>8.9600000000000009</v>
      </c>
      <c r="F8" s="22">
        <v>8.9600000000000009</v>
      </c>
      <c r="G8" s="22">
        <v>8.9499999999999993</v>
      </c>
      <c r="H8" s="22">
        <v>9.07</v>
      </c>
      <c r="I8" s="22">
        <v>9.01</v>
      </c>
      <c r="J8" s="8">
        <v>26.94</v>
      </c>
      <c r="K8" s="42">
        <v>89.78</v>
      </c>
      <c r="L8" s="43">
        <v>8.6999999999999993</v>
      </c>
      <c r="M8" s="22">
        <v>8.83</v>
      </c>
      <c r="N8" s="8">
        <v>17.53</v>
      </c>
      <c r="O8" s="42">
        <v>87.64</v>
      </c>
      <c r="P8" s="43">
        <v>8.36</v>
      </c>
      <c r="Q8" s="22">
        <v>8.33</v>
      </c>
      <c r="R8" s="22">
        <v>8.35</v>
      </c>
      <c r="S8" s="8">
        <v>25.04</v>
      </c>
      <c r="T8" s="42">
        <v>83.46</v>
      </c>
      <c r="U8" s="43">
        <v>9.01</v>
      </c>
      <c r="V8" s="22">
        <v>9.08</v>
      </c>
      <c r="W8" s="22">
        <v>9.0399999999999991</v>
      </c>
      <c r="X8" s="8">
        <v>27.13</v>
      </c>
      <c r="Y8" s="42">
        <v>90.43</v>
      </c>
      <c r="Z8" s="43">
        <v>8.3000000000000007</v>
      </c>
      <c r="AA8" s="22">
        <v>8.64</v>
      </c>
      <c r="AB8" s="22">
        <v>8.6999999999999993</v>
      </c>
      <c r="AC8" s="8">
        <v>25.64</v>
      </c>
      <c r="AD8" s="42">
        <v>85.48</v>
      </c>
      <c r="AE8" s="44">
        <v>122.27</v>
      </c>
      <c r="AF8" s="6">
        <v>87.34</v>
      </c>
      <c r="AG8" s="11">
        <v>458</v>
      </c>
    </row>
    <row r="9" spans="1:33" x14ac:dyDescent="0.2">
      <c r="A9" s="52">
        <v>6</v>
      </c>
      <c r="B9" s="23" t="s">
        <v>98</v>
      </c>
      <c r="C9" s="43">
        <v>8.8699999999999992</v>
      </c>
      <c r="D9" s="22">
        <v>8.6300000000000008</v>
      </c>
      <c r="E9" s="22">
        <v>8.75</v>
      </c>
      <c r="F9" s="22">
        <v>8.67</v>
      </c>
      <c r="G9" s="22">
        <v>8.93</v>
      </c>
      <c r="H9" s="22">
        <v>8.98</v>
      </c>
      <c r="I9" s="22">
        <v>8.9499999999999993</v>
      </c>
      <c r="J9" s="8">
        <v>26.37</v>
      </c>
      <c r="K9" s="42">
        <v>87.91</v>
      </c>
      <c r="L9" s="43">
        <v>8.6</v>
      </c>
      <c r="M9" s="22">
        <v>8.61</v>
      </c>
      <c r="N9" s="8">
        <v>17.21</v>
      </c>
      <c r="O9" s="42">
        <v>86.04</v>
      </c>
      <c r="P9" s="43">
        <v>7.85</v>
      </c>
      <c r="Q9" s="22">
        <v>8.23</v>
      </c>
      <c r="R9" s="22">
        <v>8.11</v>
      </c>
      <c r="S9" s="8">
        <v>24.2</v>
      </c>
      <c r="T9" s="42">
        <v>80.650000000000006</v>
      </c>
      <c r="U9" s="43">
        <v>8.9600000000000009</v>
      </c>
      <c r="V9" s="22">
        <v>8.89</v>
      </c>
      <c r="W9" s="22">
        <v>8.82</v>
      </c>
      <c r="X9" s="8">
        <v>26.67</v>
      </c>
      <c r="Y9" s="42">
        <v>88.89</v>
      </c>
      <c r="Z9" s="43">
        <v>8.2899999999999991</v>
      </c>
      <c r="AA9" s="22">
        <v>8.6300000000000008</v>
      </c>
      <c r="AB9" s="22">
        <v>8.76</v>
      </c>
      <c r="AC9" s="8">
        <v>25.67</v>
      </c>
      <c r="AD9" s="42">
        <v>85.58</v>
      </c>
      <c r="AE9" s="44">
        <v>120.12</v>
      </c>
      <c r="AF9" s="6">
        <v>85.8</v>
      </c>
      <c r="AG9" s="11">
        <v>171</v>
      </c>
    </row>
    <row r="10" spans="1:33" x14ac:dyDescent="0.2">
      <c r="A10" s="52">
        <v>7</v>
      </c>
      <c r="B10" s="23" t="s">
        <v>99</v>
      </c>
      <c r="C10" s="43">
        <v>9.09</v>
      </c>
      <c r="D10" s="22">
        <v>9.02</v>
      </c>
      <c r="E10" s="22">
        <v>9.0500000000000007</v>
      </c>
      <c r="F10" s="22">
        <v>8.75</v>
      </c>
      <c r="G10" s="22">
        <v>9.15</v>
      </c>
      <c r="H10" s="22">
        <v>9.1999999999999993</v>
      </c>
      <c r="I10" s="22">
        <v>9.18</v>
      </c>
      <c r="J10" s="8">
        <v>26.98</v>
      </c>
      <c r="K10" s="42">
        <v>89.92</v>
      </c>
      <c r="L10" s="43">
        <v>8.84</v>
      </c>
      <c r="M10" s="22">
        <v>8.86</v>
      </c>
      <c r="N10" s="8">
        <v>17.7</v>
      </c>
      <c r="O10" s="42">
        <v>88.49</v>
      </c>
      <c r="P10" s="43">
        <v>8.51</v>
      </c>
      <c r="Q10" s="22">
        <v>8.69</v>
      </c>
      <c r="R10" s="22">
        <v>8.68</v>
      </c>
      <c r="S10" s="8">
        <v>25.89</v>
      </c>
      <c r="T10" s="42">
        <v>86.29</v>
      </c>
      <c r="U10" s="43">
        <v>9.15</v>
      </c>
      <c r="V10" s="22">
        <v>9.1300000000000008</v>
      </c>
      <c r="W10" s="22">
        <v>9.07</v>
      </c>
      <c r="X10" s="8">
        <v>27.35</v>
      </c>
      <c r="Y10" s="42">
        <v>91.16</v>
      </c>
      <c r="Z10" s="43">
        <v>8.5500000000000007</v>
      </c>
      <c r="AA10" s="22">
        <v>8.93</v>
      </c>
      <c r="AB10" s="22">
        <v>8.84</v>
      </c>
      <c r="AC10" s="8">
        <v>26.33</v>
      </c>
      <c r="AD10" s="42">
        <v>87.75</v>
      </c>
      <c r="AE10" s="44">
        <v>124.23</v>
      </c>
      <c r="AF10" s="6">
        <v>88.74</v>
      </c>
      <c r="AG10" s="11">
        <v>279</v>
      </c>
    </row>
    <row r="11" spans="1:33" x14ac:dyDescent="0.2">
      <c r="A11" s="52">
        <v>8</v>
      </c>
      <c r="B11" s="23" t="s">
        <v>100</v>
      </c>
      <c r="C11" s="43">
        <v>9.14</v>
      </c>
      <c r="D11" s="22">
        <v>8.94</v>
      </c>
      <c r="E11" s="22">
        <v>9.0399999999999991</v>
      </c>
      <c r="F11" s="22">
        <v>8.9600000000000009</v>
      </c>
      <c r="G11" s="22">
        <v>9.11</v>
      </c>
      <c r="H11" s="22">
        <v>9.0500000000000007</v>
      </c>
      <c r="I11" s="22">
        <v>9.08</v>
      </c>
      <c r="J11" s="8">
        <v>27.08</v>
      </c>
      <c r="K11" s="42">
        <v>90.26</v>
      </c>
      <c r="L11" s="43">
        <v>8.76</v>
      </c>
      <c r="M11" s="22">
        <v>8.77</v>
      </c>
      <c r="N11" s="8">
        <v>17.53</v>
      </c>
      <c r="O11" s="42">
        <v>87.65</v>
      </c>
      <c r="P11" s="43">
        <v>8.83</v>
      </c>
      <c r="Q11" s="22">
        <v>8.6300000000000008</v>
      </c>
      <c r="R11" s="22">
        <v>8.76</v>
      </c>
      <c r="S11" s="8">
        <v>26.23</v>
      </c>
      <c r="T11" s="42">
        <v>87.42</v>
      </c>
      <c r="U11" s="43">
        <v>9.06</v>
      </c>
      <c r="V11" s="22">
        <v>9.14</v>
      </c>
      <c r="W11" s="22">
        <v>8.99</v>
      </c>
      <c r="X11" s="8">
        <v>27.19</v>
      </c>
      <c r="Y11" s="42">
        <v>90.64</v>
      </c>
      <c r="Z11" s="43">
        <v>9.06</v>
      </c>
      <c r="AA11" s="22">
        <v>8.74</v>
      </c>
      <c r="AB11" s="22">
        <v>8.9</v>
      </c>
      <c r="AC11" s="8">
        <v>26.7</v>
      </c>
      <c r="AD11" s="42">
        <v>89.01</v>
      </c>
      <c r="AE11" s="44">
        <v>124.73</v>
      </c>
      <c r="AF11" s="6">
        <v>89.09</v>
      </c>
      <c r="AG11" s="11">
        <v>163</v>
      </c>
    </row>
    <row r="12" spans="1:33" x14ac:dyDescent="0.2">
      <c r="A12" s="52">
        <v>9</v>
      </c>
      <c r="B12" s="23" t="s">
        <v>72</v>
      </c>
      <c r="C12" s="43">
        <v>8.68</v>
      </c>
      <c r="D12" s="22">
        <v>8.73</v>
      </c>
      <c r="E12" s="22">
        <v>8.6999999999999993</v>
      </c>
      <c r="F12" s="22">
        <v>8.68</v>
      </c>
      <c r="G12" s="22">
        <v>8.6300000000000008</v>
      </c>
      <c r="H12" s="22">
        <v>8.6999999999999993</v>
      </c>
      <c r="I12" s="22">
        <v>8.67</v>
      </c>
      <c r="J12" s="8">
        <v>26.05</v>
      </c>
      <c r="K12" s="42">
        <v>86.82</v>
      </c>
      <c r="L12" s="43">
        <v>7.98</v>
      </c>
      <c r="M12" s="22">
        <v>8</v>
      </c>
      <c r="N12" s="8">
        <v>15.99</v>
      </c>
      <c r="O12" s="42">
        <v>79.930000000000007</v>
      </c>
      <c r="P12" s="43">
        <v>7.55</v>
      </c>
      <c r="Q12" s="22">
        <v>7.74</v>
      </c>
      <c r="R12" s="22">
        <v>7.79</v>
      </c>
      <c r="S12" s="8">
        <v>23.08</v>
      </c>
      <c r="T12" s="42">
        <v>76.92</v>
      </c>
      <c r="U12" s="43">
        <v>8.73</v>
      </c>
      <c r="V12" s="22">
        <v>8.85</v>
      </c>
      <c r="W12" s="22">
        <v>8.77</v>
      </c>
      <c r="X12" s="8">
        <v>26.35</v>
      </c>
      <c r="Y12" s="42">
        <v>87.82</v>
      </c>
      <c r="Z12" s="43">
        <v>7.86</v>
      </c>
      <c r="AA12" s="22">
        <v>8.6999999999999993</v>
      </c>
      <c r="AB12" s="22">
        <v>8.4600000000000009</v>
      </c>
      <c r="AC12" s="8">
        <v>25.02</v>
      </c>
      <c r="AD12" s="42">
        <v>83.41</v>
      </c>
      <c r="AE12" s="44">
        <v>116.48</v>
      </c>
      <c r="AF12" s="6">
        <v>83.2</v>
      </c>
      <c r="AG12" s="11">
        <v>104</v>
      </c>
    </row>
    <row r="13" spans="1:33" x14ac:dyDescent="0.2">
      <c r="A13" s="52">
        <v>10</v>
      </c>
      <c r="B13" s="23" t="s">
        <v>73</v>
      </c>
      <c r="C13" s="43">
        <v>9.3699999999999992</v>
      </c>
      <c r="D13" s="22">
        <v>9.43</v>
      </c>
      <c r="E13" s="22">
        <v>9.4</v>
      </c>
      <c r="F13" s="22">
        <v>9.34</v>
      </c>
      <c r="G13" s="22">
        <v>9.41</v>
      </c>
      <c r="H13" s="22">
        <v>9.4700000000000006</v>
      </c>
      <c r="I13" s="22">
        <v>9.44</v>
      </c>
      <c r="J13" s="8">
        <v>28.18</v>
      </c>
      <c r="K13" s="42">
        <v>93.93</v>
      </c>
      <c r="L13" s="43">
        <v>9.2899999999999991</v>
      </c>
      <c r="M13" s="22">
        <v>9.41</v>
      </c>
      <c r="N13" s="8">
        <v>18.7</v>
      </c>
      <c r="O13" s="42">
        <v>93.5</v>
      </c>
      <c r="P13" s="43">
        <v>8.99</v>
      </c>
      <c r="Q13" s="22">
        <v>8.99</v>
      </c>
      <c r="R13" s="22">
        <v>9.11</v>
      </c>
      <c r="S13" s="8">
        <v>27.09</v>
      </c>
      <c r="T13" s="42">
        <v>90.3</v>
      </c>
      <c r="U13" s="43">
        <v>9.31</v>
      </c>
      <c r="V13" s="22">
        <v>9.42</v>
      </c>
      <c r="W13" s="22">
        <v>9.48</v>
      </c>
      <c r="X13" s="8">
        <v>28.21</v>
      </c>
      <c r="Y13" s="42">
        <v>94.03</v>
      </c>
      <c r="Z13" s="43">
        <v>9.16</v>
      </c>
      <c r="AA13" s="22">
        <v>9.1199999999999992</v>
      </c>
      <c r="AB13" s="22">
        <v>9.32</v>
      </c>
      <c r="AC13" s="8">
        <v>27.6</v>
      </c>
      <c r="AD13" s="42">
        <v>92</v>
      </c>
      <c r="AE13" s="44">
        <v>129.78</v>
      </c>
      <c r="AF13" s="6">
        <v>92.7</v>
      </c>
      <c r="AG13" s="11">
        <v>250</v>
      </c>
    </row>
    <row r="14" spans="1:33" x14ac:dyDescent="0.2">
      <c r="A14" s="52">
        <v>11</v>
      </c>
      <c r="B14" s="23" t="s">
        <v>74</v>
      </c>
      <c r="C14" s="43">
        <v>9.33</v>
      </c>
      <c r="D14" s="22">
        <v>9.33</v>
      </c>
      <c r="E14" s="22">
        <v>9.33</v>
      </c>
      <c r="F14" s="22">
        <v>9.33</v>
      </c>
      <c r="G14" s="22">
        <v>9.39</v>
      </c>
      <c r="H14" s="22">
        <v>9.39</v>
      </c>
      <c r="I14" s="22">
        <v>9.39</v>
      </c>
      <c r="J14" s="8">
        <v>28.04</v>
      </c>
      <c r="K14" s="42">
        <v>93.48</v>
      </c>
      <c r="L14" s="43">
        <v>9.3000000000000007</v>
      </c>
      <c r="M14" s="22">
        <v>9.39</v>
      </c>
      <c r="N14" s="8">
        <v>18.7</v>
      </c>
      <c r="O14" s="42">
        <v>93.48</v>
      </c>
      <c r="P14" s="43">
        <v>9.2799999999999994</v>
      </c>
      <c r="Q14" s="22">
        <v>9.15</v>
      </c>
      <c r="R14" s="22">
        <v>9.2200000000000006</v>
      </c>
      <c r="S14" s="8">
        <v>27.65</v>
      </c>
      <c r="T14" s="42">
        <v>92.17</v>
      </c>
      <c r="U14" s="43">
        <v>9.41</v>
      </c>
      <c r="V14" s="22">
        <v>9.43</v>
      </c>
      <c r="W14" s="22">
        <v>9.48</v>
      </c>
      <c r="X14" s="8">
        <v>28.33</v>
      </c>
      <c r="Y14" s="42">
        <v>94.42</v>
      </c>
      <c r="Z14" s="43">
        <v>9.3000000000000007</v>
      </c>
      <c r="AA14" s="22">
        <v>9.3699999999999992</v>
      </c>
      <c r="AB14" s="22">
        <v>9.3699999999999992</v>
      </c>
      <c r="AC14" s="8">
        <v>28.04</v>
      </c>
      <c r="AD14" s="42">
        <v>93.48</v>
      </c>
      <c r="AE14" s="44">
        <v>130.76</v>
      </c>
      <c r="AF14" s="6">
        <v>93.4</v>
      </c>
      <c r="AG14" s="11">
        <v>115</v>
      </c>
    </row>
    <row r="15" spans="1:33" x14ac:dyDescent="0.2">
      <c r="A15" s="52">
        <v>12</v>
      </c>
      <c r="B15" s="23" t="s">
        <v>75</v>
      </c>
      <c r="C15" s="43">
        <v>9.32</v>
      </c>
      <c r="D15" s="22">
        <v>9.34</v>
      </c>
      <c r="E15" s="22">
        <v>9.33</v>
      </c>
      <c r="F15" s="22">
        <v>9.34</v>
      </c>
      <c r="G15" s="22">
        <v>9.42</v>
      </c>
      <c r="H15" s="22">
        <v>9.4600000000000009</v>
      </c>
      <c r="I15" s="22">
        <v>9.44</v>
      </c>
      <c r="J15" s="8">
        <v>28.11</v>
      </c>
      <c r="K15" s="42">
        <v>93.7</v>
      </c>
      <c r="L15" s="43">
        <v>9.0500000000000007</v>
      </c>
      <c r="M15" s="22">
        <v>9.19</v>
      </c>
      <c r="N15" s="8">
        <v>18.239999999999998</v>
      </c>
      <c r="O15" s="42">
        <v>91.18</v>
      </c>
      <c r="P15" s="43">
        <v>9.07</v>
      </c>
      <c r="Q15" s="22">
        <v>9.11</v>
      </c>
      <c r="R15" s="22">
        <v>9.15</v>
      </c>
      <c r="S15" s="8">
        <v>27.33</v>
      </c>
      <c r="T15" s="42">
        <v>91.09</v>
      </c>
      <c r="U15" s="43">
        <v>9.2799999999999994</v>
      </c>
      <c r="V15" s="22">
        <v>9.32</v>
      </c>
      <c r="W15" s="22">
        <v>9.24</v>
      </c>
      <c r="X15" s="8">
        <v>27.85</v>
      </c>
      <c r="Y15" s="42">
        <v>92.83</v>
      </c>
      <c r="Z15" s="43">
        <v>9.01</v>
      </c>
      <c r="AA15" s="22">
        <v>8.99</v>
      </c>
      <c r="AB15" s="22">
        <v>9.09</v>
      </c>
      <c r="AC15" s="8">
        <v>27.09</v>
      </c>
      <c r="AD15" s="42">
        <v>90.31</v>
      </c>
      <c r="AE15" s="44">
        <v>128.61000000000001</v>
      </c>
      <c r="AF15" s="6">
        <v>91.87</v>
      </c>
      <c r="AG15" s="11">
        <v>129</v>
      </c>
    </row>
    <row r="16" spans="1:33" x14ac:dyDescent="0.2">
      <c r="A16" s="52">
        <v>13</v>
      </c>
      <c r="B16" s="23" t="s">
        <v>76</v>
      </c>
      <c r="C16" s="43">
        <v>9.1300000000000008</v>
      </c>
      <c r="D16" s="22">
        <v>9.06</v>
      </c>
      <c r="E16" s="22">
        <v>9.09</v>
      </c>
      <c r="F16" s="22">
        <v>8.73</v>
      </c>
      <c r="G16" s="22">
        <v>9.1300000000000008</v>
      </c>
      <c r="H16" s="22">
        <v>9.08</v>
      </c>
      <c r="I16" s="22">
        <v>9.11</v>
      </c>
      <c r="J16" s="8">
        <v>26.94</v>
      </c>
      <c r="K16" s="42">
        <v>89.79</v>
      </c>
      <c r="L16" s="43">
        <v>8.74</v>
      </c>
      <c r="M16" s="22">
        <v>8.9700000000000006</v>
      </c>
      <c r="N16" s="8">
        <v>17.71</v>
      </c>
      <c r="O16" s="42">
        <v>88.56</v>
      </c>
      <c r="P16" s="43">
        <v>8.6999999999999993</v>
      </c>
      <c r="Q16" s="22">
        <v>8.77</v>
      </c>
      <c r="R16" s="22">
        <v>8.8000000000000007</v>
      </c>
      <c r="S16" s="8">
        <v>26.27</v>
      </c>
      <c r="T16" s="42">
        <v>87.58</v>
      </c>
      <c r="U16" s="43">
        <v>9.0299999999999994</v>
      </c>
      <c r="V16" s="22">
        <v>9.0399999999999991</v>
      </c>
      <c r="W16" s="22">
        <v>8.9499999999999993</v>
      </c>
      <c r="X16" s="8">
        <v>27.02</v>
      </c>
      <c r="Y16" s="42">
        <v>90.05</v>
      </c>
      <c r="Z16" s="43">
        <v>8.7899999999999991</v>
      </c>
      <c r="AA16" s="22">
        <v>8.57</v>
      </c>
      <c r="AB16" s="22">
        <v>8.86</v>
      </c>
      <c r="AC16" s="8">
        <v>26.21</v>
      </c>
      <c r="AD16" s="42">
        <v>87.37</v>
      </c>
      <c r="AE16" s="44">
        <v>124.15</v>
      </c>
      <c r="AF16" s="6">
        <v>88.68</v>
      </c>
      <c r="AG16" s="11">
        <v>330</v>
      </c>
    </row>
    <row r="17" spans="1:33" x14ac:dyDescent="0.2">
      <c r="A17" s="52">
        <v>14</v>
      </c>
      <c r="B17" s="23" t="s">
        <v>77</v>
      </c>
      <c r="C17" s="43">
        <v>9.48</v>
      </c>
      <c r="D17" s="22">
        <v>9.32</v>
      </c>
      <c r="E17" s="22">
        <v>9.4</v>
      </c>
      <c r="F17" s="22">
        <v>9.3000000000000007</v>
      </c>
      <c r="G17" s="22">
        <v>9.3800000000000008</v>
      </c>
      <c r="H17" s="22">
        <v>9.3800000000000008</v>
      </c>
      <c r="I17" s="22">
        <v>9.3800000000000008</v>
      </c>
      <c r="J17" s="8">
        <v>28.08</v>
      </c>
      <c r="K17" s="42">
        <v>93.61</v>
      </c>
      <c r="L17" s="43">
        <v>9.14</v>
      </c>
      <c r="M17" s="22">
        <v>9.26</v>
      </c>
      <c r="N17" s="8">
        <v>18.399999999999999</v>
      </c>
      <c r="O17" s="42">
        <v>92.01</v>
      </c>
      <c r="P17" s="43">
        <v>9.14</v>
      </c>
      <c r="Q17" s="22">
        <v>9.0500000000000007</v>
      </c>
      <c r="R17" s="22">
        <v>9.02</v>
      </c>
      <c r="S17" s="8">
        <v>27.22</v>
      </c>
      <c r="T17" s="42">
        <v>90.73</v>
      </c>
      <c r="U17" s="43">
        <v>9.32</v>
      </c>
      <c r="V17" s="22">
        <v>9.44</v>
      </c>
      <c r="W17" s="22">
        <v>9.36</v>
      </c>
      <c r="X17" s="8">
        <v>28.12</v>
      </c>
      <c r="Y17" s="42">
        <v>93.74</v>
      </c>
      <c r="Z17" s="43">
        <v>9.19</v>
      </c>
      <c r="AA17" s="22">
        <v>9.08</v>
      </c>
      <c r="AB17" s="22">
        <v>9.33</v>
      </c>
      <c r="AC17" s="8">
        <v>27.6</v>
      </c>
      <c r="AD17" s="42">
        <v>92.01</v>
      </c>
      <c r="AE17" s="44">
        <v>129.43</v>
      </c>
      <c r="AF17" s="6">
        <v>92.45</v>
      </c>
      <c r="AG17" s="11">
        <v>169</v>
      </c>
    </row>
    <row r="18" spans="1:33" x14ac:dyDescent="0.2">
      <c r="A18" s="52">
        <v>15</v>
      </c>
      <c r="B18" s="23" t="s">
        <v>78</v>
      </c>
      <c r="C18" s="43">
        <v>8.49</v>
      </c>
      <c r="D18" s="22">
        <v>8.59</v>
      </c>
      <c r="E18" s="22">
        <v>8.5399999999999991</v>
      </c>
      <c r="F18" s="22">
        <v>8.25</v>
      </c>
      <c r="G18" s="22">
        <v>8.59</v>
      </c>
      <c r="H18" s="22">
        <v>8.67</v>
      </c>
      <c r="I18" s="22">
        <v>8.6300000000000008</v>
      </c>
      <c r="J18" s="8">
        <v>25.42</v>
      </c>
      <c r="K18" s="42">
        <v>84.74</v>
      </c>
      <c r="L18" s="43">
        <v>8.27</v>
      </c>
      <c r="M18" s="22">
        <v>8.41</v>
      </c>
      <c r="N18" s="8">
        <v>16.670000000000002</v>
      </c>
      <c r="O18" s="42">
        <v>83.35</v>
      </c>
      <c r="P18" s="43">
        <v>7.76</v>
      </c>
      <c r="Q18" s="22">
        <v>7.81</v>
      </c>
      <c r="R18" s="22">
        <v>7.88</v>
      </c>
      <c r="S18" s="8">
        <v>23.44</v>
      </c>
      <c r="T18" s="42">
        <v>78.13</v>
      </c>
      <c r="U18" s="43">
        <v>8.69</v>
      </c>
      <c r="V18" s="22">
        <v>8.77</v>
      </c>
      <c r="W18" s="22">
        <v>8.5299999999999994</v>
      </c>
      <c r="X18" s="8">
        <v>25.99</v>
      </c>
      <c r="Y18" s="42">
        <v>86.65</v>
      </c>
      <c r="Z18" s="43">
        <v>7.68</v>
      </c>
      <c r="AA18" s="22">
        <v>8.3699999999999992</v>
      </c>
      <c r="AB18" s="22">
        <v>8.39</v>
      </c>
      <c r="AC18" s="8">
        <v>24.45</v>
      </c>
      <c r="AD18" s="42">
        <v>81.510000000000005</v>
      </c>
      <c r="AE18" s="44">
        <v>115.98</v>
      </c>
      <c r="AF18" s="6">
        <v>82.84</v>
      </c>
      <c r="AG18" s="11">
        <v>392</v>
      </c>
    </row>
    <row r="19" spans="1:33" x14ac:dyDescent="0.2">
      <c r="A19" s="52">
        <v>16</v>
      </c>
      <c r="B19" s="23" t="s">
        <v>79</v>
      </c>
      <c r="C19" s="43">
        <v>8.93</v>
      </c>
      <c r="D19" s="22">
        <v>9</v>
      </c>
      <c r="E19" s="22">
        <v>8.9700000000000006</v>
      </c>
      <c r="F19" s="22">
        <v>8.8000000000000007</v>
      </c>
      <c r="G19" s="22">
        <v>8.98</v>
      </c>
      <c r="H19" s="22">
        <v>8.98</v>
      </c>
      <c r="I19" s="22">
        <v>8.98</v>
      </c>
      <c r="J19" s="8">
        <v>26.74</v>
      </c>
      <c r="K19" s="42">
        <v>89.15</v>
      </c>
      <c r="L19" s="43">
        <v>8.7100000000000009</v>
      </c>
      <c r="M19" s="22">
        <v>8.9</v>
      </c>
      <c r="N19" s="8">
        <v>17.61</v>
      </c>
      <c r="O19" s="42">
        <v>88.03</v>
      </c>
      <c r="P19" s="43">
        <v>8.7100000000000009</v>
      </c>
      <c r="Q19" s="22">
        <v>8.7200000000000006</v>
      </c>
      <c r="R19" s="22">
        <v>8.75</v>
      </c>
      <c r="S19" s="8">
        <v>26.18</v>
      </c>
      <c r="T19" s="42">
        <v>87.28</v>
      </c>
      <c r="U19" s="43">
        <v>9.07</v>
      </c>
      <c r="V19" s="22">
        <v>9.0299999999999994</v>
      </c>
      <c r="W19" s="22">
        <v>8.9700000000000006</v>
      </c>
      <c r="X19" s="8">
        <v>27.07</v>
      </c>
      <c r="Y19" s="42">
        <v>90.22</v>
      </c>
      <c r="Z19" s="43">
        <v>8.4600000000000009</v>
      </c>
      <c r="AA19" s="22">
        <v>8.52</v>
      </c>
      <c r="AB19" s="22">
        <v>8.73</v>
      </c>
      <c r="AC19" s="8">
        <v>25.72</v>
      </c>
      <c r="AD19" s="42">
        <v>85.72</v>
      </c>
      <c r="AE19" s="44">
        <v>123.32</v>
      </c>
      <c r="AF19" s="6">
        <v>88.08</v>
      </c>
      <c r="AG19" s="11">
        <v>283</v>
      </c>
    </row>
    <row r="20" spans="1:33" x14ac:dyDescent="0.2">
      <c r="A20" s="52">
        <v>17</v>
      </c>
      <c r="B20" s="23" t="s">
        <v>80</v>
      </c>
      <c r="C20" s="43">
        <v>9.35</v>
      </c>
      <c r="D20" s="22">
        <v>9.4</v>
      </c>
      <c r="E20" s="22">
        <v>9.3800000000000008</v>
      </c>
      <c r="F20" s="22">
        <v>9.39</v>
      </c>
      <c r="G20" s="22">
        <v>9.35</v>
      </c>
      <c r="H20" s="22">
        <v>9.43</v>
      </c>
      <c r="I20" s="22">
        <v>9.39</v>
      </c>
      <c r="J20" s="8">
        <v>28.16</v>
      </c>
      <c r="K20" s="42">
        <v>93.87</v>
      </c>
      <c r="L20" s="43">
        <v>9.26</v>
      </c>
      <c r="M20" s="22">
        <v>9.3800000000000008</v>
      </c>
      <c r="N20" s="8">
        <v>18.64</v>
      </c>
      <c r="O20" s="42">
        <v>93.19</v>
      </c>
      <c r="P20" s="43">
        <v>9.07</v>
      </c>
      <c r="Q20" s="22">
        <v>9.17</v>
      </c>
      <c r="R20" s="22">
        <v>9.11</v>
      </c>
      <c r="S20" s="8">
        <v>27.35</v>
      </c>
      <c r="T20" s="42">
        <v>91.18</v>
      </c>
      <c r="U20" s="43">
        <v>9.42</v>
      </c>
      <c r="V20" s="22">
        <v>9.5399999999999991</v>
      </c>
      <c r="W20" s="22">
        <v>9.52</v>
      </c>
      <c r="X20" s="8">
        <v>28.48</v>
      </c>
      <c r="Y20" s="42">
        <v>94.93</v>
      </c>
      <c r="Z20" s="43">
        <v>9.26</v>
      </c>
      <c r="AA20" s="22">
        <v>9.2200000000000006</v>
      </c>
      <c r="AB20" s="22">
        <v>9.44</v>
      </c>
      <c r="AC20" s="8">
        <v>27.92</v>
      </c>
      <c r="AD20" s="42">
        <v>93.08</v>
      </c>
      <c r="AE20" s="44">
        <v>130.56</v>
      </c>
      <c r="AF20" s="6">
        <v>93.25</v>
      </c>
      <c r="AG20" s="11">
        <v>189</v>
      </c>
    </row>
    <row r="21" spans="1:33" x14ac:dyDescent="0.2">
      <c r="A21" s="52">
        <v>18</v>
      </c>
      <c r="B21" s="23" t="s">
        <v>83</v>
      </c>
      <c r="C21" s="43">
        <v>8.9700000000000006</v>
      </c>
      <c r="D21" s="22">
        <v>9.06</v>
      </c>
      <c r="E21" s="22">
        <v>9.01</v>
      </c>
      <c r="F21" s="22">
        <v>8.9</v>
      </c>
      <c r="G21" s="22">
        <v>8.9700000000000006</v>
      </c>
      <c r="H21" s="22">
        <v>9.15</v>
      </c>
      <c r="I21" s="22">
        <v>9.06</v>
      </c>
      <c r="J21" s="8">
        <v>26.97</v>
      </c>
      <c r="K21" s="42">
        <v>89.91</v>
      </c>
      <c r="L21" s="43">
        <v>8.74</v>
      </c>
      <c r="M21" s="22">
        <v>8.81</v>
      </c>
      <c r="N21" s="8">
        <v>17.55</v>
      </c>
      <c r="O21" s="42">
        <v>87.73</v>
      </c>
      <c r="P21" s="43">
        <v>8.44</v>
      </c>
      <c r="Q21" s="22">
        <v>8.39</v>
      </c>
      <c r="R21" s="22">
        <v>8.3000000000000007</v>
      </c>
      <c r="S21" s="8">
        <v>25.14</v>
      </c>
      <c r="T21" s="42">
        <v>83.79</v>
      </c>
      <c r="U21" s="43">
        <v>9.1300000000000008</v>
      </c>
      <c r="V21" s="22">
        <v>8.94</v>
      </c>
      <c r="W21" s="22">
        <v>8.9700000000000006</v>
      </c>
      <c r="X21" s="8">
        <v>27.04</v>
      </c>
      <c r="Y21" s="42">
        <v>90.14</v>
      </c>
      <c r="Z21" s="43">
        <v>8.7200000000000006</v>
      </c>
      <c r="AA21" s="22">
        <v>8.51</v>
      </c>
      <c r="AB21" s="22">
        <v>8.92</v>
      </c>
      <c r="AC21" s="8">
        <v>26.15</v>
      </c>
      <c r="AD21" s="42">
        <v>87.16</v>
      </c>
      <c r="AE21" s="44">
        <v>122.84</v>
      </c>
      <c r="AF21" s="6">
        <v>87.75</v>
      </c>
      <c r="AG21" s="11">
        <v>109</v>
      </c>
    </row>
    <row r="22" spans="1:33" x14ac:dyDescent="0.2">
      <c r="A22" s="52">
        <v>19</v>
      </c>
      <c r="B22" s="23" t="s">
        <v>84</v>
      </c>
      <c r="C22" s="43">
        <v>8.93</v>
      </c>
      <c r="D22" s="22">
        <v>9.0399999999999991</v>
      </c>
      <c r="E22" s="22">
        <v>8.98</v>
      </c>
      <c r="F22" s="22">
        <v>8.66</v>
      </c>
      <c r="G22" s="22">
        <v>8.89</v>
      </c>
      <c r="H22" s="22">
        <v>8.86</v>
      </c>
      <c r="I22" s="22">
        <v>8.8800000000000008</v>
      </c>
      <c r="J22" s="8">
        <v>26.52</v>
      </c>
      <c r="K22" s="42">
        <v>88.4</v>
      </c>
      <c r="L22" s="43">
        <v>8.65</v>
      </c>
      <c r="M22" s="22">
        <v>8.7799999999999994</v>
      </c>
      <c r="N22" s="8">
        <v>17.440000000000001</v>
      </c>
      <c r="O22" s="42">
        <v>87.19</v>
      </c>
      <c r="P22" s="43">
        <v>7.97</v>
      </c>
      <c r="Q22" s="22">
        <v>8.14</v>
      </c>
      <c r="R22" s="22">
        <v>8.17</v>
      </c>
      <c r="S22" s="8">
        <v>24.29</v>
      </c>
      <c r="T22" s="42">
        <v>80.959999999999994</v>
      </c>
      <c r="U22" s="43">
        <v>8.9499999999999993</v>
      </c>
      <c r="V22" s="22">
        <v>8.9600000000000009</v>
      </c>
      <c r="W22" s="22">
        <v>8.8800000000000008</v>
      </c>
      <c r="X22" s="8">
        <v>26.79</v>
      </c>
      <c r="Y22" s="42">
        <v>89.3</v>
      </c>
      <c r="Z22" s="43">
        <v>8.39</v>
      </c>
      <c r="AA22" s="22">
        <v>8.73</v>
      </c>
      <c r="AB22" s="22">
        <v>8.7899999999999991</v>
      </c>
      <c r="AC22" s="8">
        <v>25.92</v>
      </c>
      <c r="AD22" s="42">
        <v>86.39</v>
      </c>
      <c r="AE22" s="44">
        <v>120.96</v>
      </c>
      <c r="AF22" s="6">
        <v>86.4</v>
      </c>
      <c r="AG22" s="11">
        <v>327</v>
      </c>
    </row>
    <row r="23" spans="1:33" x14ac:dyDescent="0.2">
      <c r="A23" s="52">
        <v>20</v>
      </c>
      <c r="B23" s="23" t="s">
        <v>85</v>
      </c>
      <c r="C23" s="43">
        <v>9.1999999999999993</v>
      </c>
      <c r="D23" s="22">
        <v>9.0399999999999991</v>
      </c>
      <c r="E23" s="22">
        <v>9.1199999999999992</v>
      </c>
      <c r="F23" s="22">
        <v>9.07</v>
      </c>
      <c r="G23" s="22">
        <v>9.24</v>
      </c>
      <c r="H23" s="22">
        <v>9.2200000000000006</v>
      </c>
      <c r="I23" s="22">
        <v>9.23</v>
      </c>
      <c r="J23" s="8">
        <v>27.42</v>
      </c>
      <c r="K23" s="42">
        <v>91.39</v>
      </c>
      <c r="L23" s="43">
        <v>8.61</v>
      </c>
      <c r="M23" s="22">
        <v>8.85</v>
      </c>
      <c r="N23" s="8">
        <v>17.46</v>
      </c>
      <c r="O23" s="42">
        <v>87.31</v>
      </c>
      <c r="P23" s="43">
        <v>8.61</v>
      </c>
      <c r="Q23" s="22">
        <v>8.69</v>
      </c>
      <c r="R23" s="22">
        <v>8.68</v>
      </c>
      <c r="S23" s="8">
        <v>25.98</v>
      </c>
      <c r="T23" s="42">
        <v>86.61</v>
      </c>
      <c r="U23" s="43">
        <v>8.99</v>
      </c>
      <c r="V23" s="22">
        <v>9.0299999999999994</v>
      </c>
      <c r="W23" s="22">
        <v>9.0500000000000007</v>
      </c>
      <c r="X23" s="8">
        <v>27.07</v>
      </c>
      <c r="Y23" s="42">
        <v>90.24</v>
      </c>
      <c r="Z23" s="43">
        <v>8.6300000000000008</v>
      </c>
      <c r="AA23" s="22">
        <v>9.07</v>
      </c>
      <c r="AB23" s="22">
        <v>8.89</v>
      </c>
      <c r="AC23" s="8">
        <v>26.58</v>
      </c>
      <c r="AD23" s="42">
        <v>88.6</v>
      </c>
      <c r="AE23" s="44">
        <v>124.51</v>
      </c>
      <c r="AF23" s="6">
        <v>88.94</v>
      </c>
      <c r="AG23" s="11">
        <v>193</v>
      </c>
    </row>
    <row r="24" spans="1:33" x14ac:dyDescent="0.2">
      <c r="A24" s="52">
        <v>21</v>
      </c>
      <c r="B24" s="23" t="s">
        <v>86</v>
      </c>
      <c r="C24" s="43">
        <v>9.25</v>
      </c>
      <c r="D24" s="22">
        <v>9.33</v>
      </c>
      <c r="E24" s="22">
        <v>9.2899999999999991</v>
      </c>
      <c r="F24" s="22">
        <v>9.23</v>
      </c>
      <c r="G24" s="22">
        <v>9.33</v>
      </c>
      <c r="H24" s="22">
        <v>9.3699999999999992</v>
      </c>
      <c r="I24" s="22">
        <v>9.35</v>
      </c>
      <c r="J24" s="8">
        <v>27.87</v>
      </c>
      <c r="K24" s="42">
        <v>92.91</v>
      </c>
      <c r="L24" s="43">
        <v>9.0299999999999994</v>
      </c>
      <c r="M24" s="22">
        <v>9.09</v>
      </c>
      <c r="N24" s="8">
        <v>18.12</v>
      </c>
      <c r="O24" s="42">
        <v>90.6</v>
      </c>
      <c r="P24" s="43">
        <v>9.16</v>
      </c>
      <c r="Q24" s="22">
        <v>9.16</v>
      </c>
      <c r="R24" s="22">
        <v>9.3000000000000007</v>
      </c>
      <c r="S24" s="8">
        <v>27.62</v>
      </c>
      <c r="T24" s="42">
        <v>92.06</v>
      </c>
      <c r="U24" s="43">
        <v>9.26</v>
      </c>
      <c r="V24" s="22">
        <v>9.2899999999999991</v>
      </c>
      <c r="W24" s="22">
        <v>9.17</v>
      </c>
      <c r="X24" s="8">
        <v>27.72</v>
      </c>
      <c r="Y24" s="42">
        <v>92.41</v>
      </c>
      <c r="Z24" s="43">
        <v>8.94</v>
      </c>
      <c r="AA24" s="22">
        <v>9.11</v>
      </c>
      <c r="AB24" s="22">
        <v>9.18</v>
      </c>
      <c r="AC24" s="8">
        <v>27.23</v>
      </c>
      <c r="AD24" s="42">
        <v>90.77</v>
      </c>
      <c r="AE24" s="44">
        <v>128.56</v>
      </c>
      <c r="AF24" s="6">
        <v>91.83</v>
      </c>
      <c r="AG24" s="11">
        <v>214</v>
      </c>
    </row>
    <row r="25" spans="1:33" x14ac:dyDescent="0.2">
      <c r="A25" s="52">
        <v>22</v>
      </c>
      <c r="B25" s="23" t="s">
        <v>87</v>
      </c>
      <c r="C25" s="43">
        <v>9.34</v>
      </c>
      <c r="D25" s="22">
        <v>9.26</v>
      </c>
      <c r="E25" s="22">
        <v>9.3000000000000007</v>
      </c>
      <c r="F25" s="22">
        <v>9.25</v>
      </c>
      <c r="G25" s="22">
        <v>9.3699999999999992</v>
      </c>
      <c r="H25" s="22">
        <v>9.3800000000000008</v>
      </c>
      <c r="I25" s="22">
        <v>9.3800000000000008</v>
      </c>
      <c r="J25" s="8">
        <v>27.92</v>
      </c>
      <c r="K25" s="42">
        <v>93.08</v>
      </c>
      <c r="L25" s="43">
        <v>9.0500000000000007</v>
      </c>
      <c r="M25" s="22">
        <v>9.25</v>
      </c>
      <c r="N25" s="8">
        <v>18.29</v>
      </c>
      <c r="O25" s="42">
        <v>91.47</v>
      </c>
      <c r="P25" s="43">
        <v>9.11</v>
      </c>
      <c r="Q25" s="22">
        <v>9.23</v>
      </c>
      <c r="R25" s="22">
        <v>9.26</v>
      </c>
      <c r="S25" s="8">
        <v>27.61</v>
      </c>
      <c r="T25" s="42">
        <v>92.03</v>
      </c>
      <c r="U25" s="43">
        <v>9.2899999999999991</v>
      </c>
      <c r="V25" s="22">
        <v>9.2899999999999991</v>
      </c>
      <c r="W25" s="22">
        <v>9.35</v>
      </c>
      <c r="X25" s="8">
        <v>27.93</v>
      </c>
      <c r="Y25" s="42">
        <v>93.1</v>
      </c>
      <c r="Z25" s="43">
        <v>9.11</v>
      </c>
      <c r="AA25" s="22">
        <v>9.33</v>
      </c>
      <c r="AB25" s="22">
        <v>9.18</v>
      </c>
      <c r="AC25" s="8">
        <v>27.62</v>
      </c>
      <c r="AD25" s="42">
        <v>92.07</v>
      </c>
      <c r="AE25" s="44">
        <v>129.37</v>
      </c>
      <c r="AF25" s="6">
        <v>92.41</v>
      </c>
      <c r="AG25" s="11">
        <v>186</v>
      </c>
    </row>
    <row r="26" spans="1:33" x14ac:dyDescent="0.2">
      <c r="A26" s="52">
        <v>23</v>
      </c>
      <c r="B26" s="23" t="s">
        <v>88</v>
      </c>
      <c r="C26" s="43">
        <v>9.0399999999999991</v>
      </c>
      <c r="D26" s="22">
        <v>9.02</v>
      </c>
      <c r="E26" s="22">
        <v>9.0299999999999994</v>
      </c>
      <c r="F26" s="22">
        <v>8.85</v>
      </c>
      <c r="G26" s="22">
        <v>9.1</v>
      </c>
      <c r="H26" s="22">
        <v>9.16</v>
      </c>
      <c r="I26" s="22">
        <v>9.1300000000000008</v>
      </c>
      <c r="J26" s="8">
        <v>27.01</v>
      </c>
      <c r="K26" s="42">
        <v>90.04</v>
      </c>
      <c r="L26" s="43">
        <v>8.7100000000000009</v>
      </c>
      <c r="M26" s="22">
        <v>8.84</v>
      </c>
      <c r="N26" s="8">
        <v>17.55</v>
      </c>
      <c r="O26" s="42">
        <v>87.76</v>
      </c>
      <c r="P26" s="43">
        <v>8.58</v>
      </c>
      <c r="Q26" s="22">
        <v>8.59</v>
      </c>
      <c r="R26" s="22">
        <v>8.56</v>
      </c>
      <c r="S26" s="8">
        <v>25.73</v>
      </c>
      <c r="T26" s="42">
        <v>85.76</v>
      </c>
      <c r="U26" s="43">
        <v>9</v>
      </c>
      <c r="V26" s="22">
        <v>9.01</v>
      </c>
      <c r="W26" s="22">
        <v>8.85</v>
      </c>
      <c r="X26" s="8">
        <v>26.86</v>
      </c>
      <c r="Y26" s="42">
        <v>89.53</v>
      </c>
      <c r="Z26" s="43">
        <v>8.52</v>
      </c>
      <c r="AA26" s="22">
        <v>9.1</v>
      </c>
      <c r="AB26" s="22">
        <v>8.9</v>
      </c>
      <c r="AC26" s="8">
        <v>26.52</v>
      </c>
      <c r="AD26" s="42">
        <v>88.38</v>
      </c>
      <c r="AE26" s="44">
        <v>123.66</v>
      </c>
      <c r="AF26" s="6">
        <v>88.33</v>
      </c>
      <c r="AG26" s="11">
        <v>292</v>
      </c>
    </row>
    <row r="27" spans="1:33" x14ac:dyDescent="0.2">
      <c r="A27" s="52">
        <v>24</v>
      </c>
      <c r="B27" s="23" t="s">
        <v>89</v>
      </c>
      <c r="C27" s="43">
        <v>9.4700000000000006</v>
      </c>
      <c r="D27" s="22">
        <v>9.43</v>
      </c>
      <c r="E27" s="22">
        <v>9.4499999999999993</v>
      </c>
      <c r="F27" s="22">
        <v>9.36</v>
      </c>
      <c r="G27" s="22">
        <v>9.43</v>
      </c>
      <c r="H27" s="22">
        <v>9.43</v>
      </c>
      <c r="I27" s="22">
        <v>9.43</v>
      </c>
      <c r="J27" s="8">
        <v>28.23</v>
      </c>
      <c r="K27" s="42">
        <v>94.11</v>
      </c>
      <c r="L27" s="43">
        <v>8.92</v>
      </c>
      <c r="M27" s="22">
        <v>9.1300000000000008</v>
      </c>
      <c r="N27" s="8">
        <v>18.05</v>
      </c>
      <c r="O27" s="42">
        <v>90.25</v>
      </c>
      <c r="P27" s="43">
        <v>8.81</v>
      </c>
      <c r="Q27" s="22">
        <v>9.0399999999999991</v>
      </c>
      <c r="R27" s="22">
        <v>8.99</v>
      </c>
      <c r="S27" s="8">
        <v>26.83</v>
      </c>
      <c r="T27" s="42">
        <v>89.45</v>
      </c>
      <c r="U27" s="43">
        <v>9.31</v>
      </c>
      <c r="V27" s="22">
        <v>9.27</v>
      </c>
      <c r="W27" s="22">
        <v>9.27</v>
      </c>
      <c r="X27" s="8">
        <v>27.84</v>
      </c>
      <c r="Y27" s="42">
        <v>92.81</v>
      </c>
      <c r="Z27" s="43">
        <v>9.17</v>
      </c>
      <c r="AA27" s="22">
        <v>9.08</v>
      </c>
      <c r="AB27" s="22">
        <v>9.1999999999999993</v>
      </c>
      <c r="AC27" s="8">
        <v>27.45</v>
      </c>
      <c r="AD27" s="42">
        <v>91.51</v>
      </c>
      <c r="AE27" s="44">
        <v>128.41999999999999</v>
      </c>
      <c r="AF27" s="6">
        <v>91.73</v>
      </c>
      <c r="AG27" s="11">
        <v>109</v>
      </c>
    </row>
    <row r="28" spans="1:33" x14ac:dyDescent="0.2">
      <c r="A28" s="52">
        <v>25</v>
      </c>
      <c r="B28" s="23" t="s">
        <v>90</v>
      </c>
      <c r="C28" s="43">
        <v>9.35</v>
      </c>
      <c r="D28" s="22">
        <v>9.42</v>
      </c>
      <c r="E28" s="22">
        <v>9.3800000000000008</v>
      </c>
      <c r="F28" s="22">
        <v>9.2899999999999991</v>
      </c>
      <c r="G28" s="22">
        <v>9.2899999999999991</v>
      </c>
      <c r="H28" s="22">
        <v>9.3699999999999992</v>
      </c>
      <c r="I28" s="22">
        <v>9.33</v>
      </c>
      <c r="J28" s="8">
        <v>28</v>
      </c>
      <c r="K28" s="42">
        <v>93.32</v>
      </c>
      <c r="L28" s="43">
        <v>9.01</v>
      </c>
      <c r="M28" s="22">
        <v>9.0500000000000007</v>
      </c>
      <c r="N28" s="8">
        <v>18.059999999999999</v>
      </c>
      <c r="O28" s="42">
        <v>90.28</v>
      </c>
      <c r="P28" s="43">
        <v>9.01</v>
      </c>
      <c r="Q28" s="22">
        <v>8.9700000000000006</v>
      </c>
      <c r="R28" s="22">
        <v>8.99</v>
      </c>
      <c r="S28" s="8">
        <v>26.96</v>
      </c>
      <c r="T28" s="42">
        <v>89.88</v>
      </c>
      <c r="U28" s="43">
        <v>9.2100000000000009</v>
      </c>
      <c r="V28" s="22">
        <v>9.27</v>
      </c>
      <c r="W28" s="22">
        <v>9.4</v>
      </c>
      <c r="X28" s="8">
        <v>27.88</v>
      </c>
      <c r="Y28" s="42">
        <v>92.92</v>
      </c>
      <c r="Z28" s="43">
        <v>9.0500000000000007</v>
      </c>
      <c r="AA28" s="22">
        <v>9.0500000000000007</v>
      </c>
      <c r="AB28" s="22">
        <v>9.25</v>
      </c>
      <c r="AC28" s="8">
        <v>27.34</v>
      </c>
      <c r="AD28" s="42">
        <v>91.14</v>
      </c>
      <c r="AE28" s="44">
        <v>128.22999999999999</v>
      </c>
      <c r="AF28" s="6">
        <v>91.6</v>
      </c>
      <c r="AG28" s="11">
        <v>126</v>
      </c>
    </row>
    <row r="29" spans="1:33" x14ac:dyDescent="0.2">
      <c r="A29" s="52">
        <v>26</v>
      </c>
      <c r="B29" s="23" t="s">
        <v>91</v>
      </c>
      <c r="C29" s="43">
        <v>8.9</v>
      </c>
      <c r="D29" s="22">
        <v>8.92</v>
      </c>
      <c r="E29" s="22">
        <v>8.91</v>
      </c>
      <c r="F29" s="22">
        <v>8.76</v>
      </c>
      <c r="G29" s="22">
        <v>8.84</v>
      </c>
      <c r="H29" s="22">
        <v>8.8699999999999992</v>
      </c>
      <c r="I29" s="22">
        <v>8.86</v>
      </c>
      <c r="J29" s="8">
        <v>26.52</v>
      </c>
      <c r="K29" s="42">
        <v>88.42</v>
      </c>
      <c r="L29" s="43">
        <v>8.3800000000000008</v>
      </c>
      <c r="M29" s="22">
        <v>8.4700000000000006</v>
      </c>
      <c r="N29" s="8">
        <v>16.850000000000001</v>
      </c>
      <c r="O29" s="42">
        <v>84.25</v>
      </c>
      <c r="P29" s="43">
        <v>8.3699999999999992</v>
      </c>
      <c r="Q29" s="22">
        <v>8.3699999999999992</v>
      </c>
      <c r="R29" s="22">
        <v>8.44</v>
      </c>
      <c r="S29" s="8">
        <v>25.17</v>
      </c>
      <c r="T29" s="42">
        <v>83.91</v>
      </c>
      <c r="U29" s="43">
        <v>9</v>
      </c>
      <c r="V29" s="22">
        <v>9.02</v>
      </c>
      <c r="W29" s="22">
        <v>8.93</v>
      </c>
      <c r="X29" s="8">
        <v>26.95</v>
      </c>
      <c r="Y29" s="42">
        <v>89.84</v>
      </c>
      <c r="Z29" s="43">
        <v>7.93</v>
      </c>
      <c r="AA29" s="22">
        <v>8.64</v>
      </c>
      <c r="AB29" s="22">
        <v>8.58</v>
      </c>
      <c r="AC29" s="8">
        <v>25.16</v>
      </c>
      <c r="AD29" s="42">
        <v>83.86</v>
      </c>
      <c r="AE29" s="44">
        <v>120.66</v>
      </c>
      <c r="AF29" s="6">
        <v>86.18</v>
      </c>
      <c r="AG29" s="11">
        <v>173</v>
      </c>
    </row>
    <row r="30" spans="1:33" x14ac:dyDescent="0.2">
      <c r="A30" s="52">
        <v>27</v>
      </c>
      <c r="B30" s="23" t="s">
        <v>93</v>
      </c>
      <c r="C30" s="43">
        <v>9.32</v>
      </c>
      <c r="D30" s="22">
        <v>9.3800000000000008</v>
      </c>
      <c r="E30" s="22">
        <v>9.35</v>
      </c>
      <c r="F30" s="22">
        <v>9.2100000000000009</v>
      </c>
      <c r="G30" s="22">
        <v>9.2899999999999991</v>
      </c>
      <c r="H30" s="22">
        <v>9.32</v>
      </c>
      <c r="I30" s="22">
        <v>9.3000000000000007</v>
      </c>
      <c r="J30" s="8">
        <v>27.86</v>
      </c>
      <c r="K30" s="42">
        <v>92.88</v>
      </c>
      <c r="L30" s="43">
        <v>9.1300000000000008</v>
      </c>
      <c r="M30" s="22">
        <v>9.2100000000000009</v>
      </c>
      <c r="N30" s="8">
        <v>18.34</v>
      </c>
      <c r="O30" s="42">
        <v>91.69</v>
      </c>
      <c r="P30" s="43">
        <v>8.86</v>
      </c>
      <c r="Q30" s="22">
        <v>8.94</v>
      </c>
      <c r="R30" s="22">
        <v>9.02</v>
      </c>
      <c r="S30" s="8">
        <v>26.82</v>
      </c>
      <c r="T30" s="42">
        <v>89.4</v>
      </c>
      <c r="U30" s="43">
        <v>9.26</v>
      </c>
      <c r="V30" s="22">
        <v>9.27</v>
      </c>
      <c r="W30" s="22">
        <v>9.26</v>
      </c>
      <c r="X30" s="8">
        <v>27.78</v>
      </c>
      <c r="Y30" s="42">
        <v>92.62</v>
      </c>
      <c r="Z30" s="43">
        <v>9.02</v>
      </c>
      <c r="AA30" s="22">
        <v>9.07</v>
      </c>
      <c r="AB30" s="22">
        <v>9.24</v>
      </c>
      <c r="AC30" s="8">
        <v>27.33</v>
      </c>
      <c r="AD30" s="42">
        <v>91.09</v>
      </c>
      <c r="AE30" s="44">
        <v>128.13</v>
      </c>
      <c r="AF30" s="6">
        <v>91.52</v>
      </c>
      <c r="AG30" s="11">
        <v>158</v>
      </c>
    </row>
    <row r="31" spans="1:33" x14ac:dyDescent="0.2">
      <c r="A31" s="52">
        <v>28</v>
      </c>
      <c r="B31" s="23" t="s">
        <v>94</v>
      </c>
      <c r="C31" s="43">
        <v>8.81</v>
      </c>
      <c r="D31" s="22">
        <v>8.86</v>
      </c>
      <c r="E31" s="22">
        <v>8.84</v>
      </c>
      <c r="F31" s="22">
        <v>8.76</v>
      </c>
      <c r="G31" s="22">
        <v>8.86</v>
      </c>
      <c r="H31" s="22">
        <v>8.99</v>
      </c>
      <c r="I31" s="22">
        <v>8.93</v>
      </c>
      <c r="J31" s="8">
        <v>26.53</v>
      </c>
      <c r="K31" s="42">
        <v>88.43</v>
      </c>
      <c r="L31" s="43">
        <v>8.27</v>
      </c>
      <c r="M31" s="22">
        <v>8.5399999999999991</v>
      </c>
      <c r="N31" s="8">
        <v>16.82</v>
      </c>
      <c r="O31" s="42">
        <v>84.09</v>
      </c>
      <c r="P31" s="43">
        <v>8.43</v>
      </c>
      <c r="Q31" s="22">
        <v>8.4</v>
      </c>
      <c r="R31" s="22">
        <v>8.4499999999999993</v>
      </c>
      <c r="S31" s="8">
        <v>25.28</v>
      </c>
      <c r="T31" s="42">
        <v>84.27</v>
      </c>
      <c r="U31" s="43">
        <v>8.74</v>
      </c>
      <c r="V31" s="22">
        <v>8.81</v>
      </c>
      <c r="W31" s="22">
        <v>8.7200000000000006</v>
      </c>
      <c r="X31" s="8">
        <v>26.27</v>
      </c>
      <c r="Y31" s="42">
        <v>87.56</v>
      </c>
      <c r="Z31" s="43">
        <v>8.31</v>
      </c>
      <c r="AA31" s="22">
        <v>8.2100000000000009</v>
      </c>
      <c r="AB31" s="22">
        <v>8.49</v>
      </c>
      <c r="AC31" s="8">
        <v>25.01</v>
      </c>
      <c r="AD31" s="42">
        <v>83.37</v>
      </c>
      <c r="AE31" s="44">
        <v>119.91</v>
      </c>
      <c r="AF31" s="6">
        <v>85.65</v>
      </c>
      <c r="AG31" s="11">
        <v>491</v>
      </c>
    </row>
    <row r="32" spans="1:33" x14ac:dyDescent="0.2">
      <c r="A32" s="52">
        <v>29</v>
      </c>
      <c r="B32" s="23" t="s">
        <v>95</v>
      </c>
      <c r="C32" s="43">
        <v>8.3000000000000007</v>
      </c>
      <c r="D32" s="22">
        <v>8.27</v>
      </c>
      <c r="E32" s="22">
        <v>8.2899999999999991</v>
      </c>
      <c r="F32" s="22">
        <v>8.1199999999999992</v>
      </c>
      <c r="G32" s="22">
        <v>8.3000000000000007</v>
      </c>
      <c r="H32" s="22">
        <v>8.3699999999999992</v>
      </c>
      <c r="I32" s="22">
        <v>8.34</v>
      </c>
      <c r="J32" s="8">
        <v>24.74</v>
      </c>
      <c r="K32" s="42">
        <v>82.47</v>
      </c>
      <c r="L32" s="43">
        <v>8.07</v>
      </c>
      <c r="M32" s="22">
        <v>8.23</v>
      </c>
      <c r="N32" s="8">
        <v>16.3</v>
      </c>
      <c r="O32" s="42">
        <v>81.5</v>
      </c>
      <c r="P32" s="43">
        <v>7.67</v>
      </c>
      <c r="Q32" s="22">
        <v>7.77</v>
      </c>
      <c r="R32" s="22">
        <v>7.85</v>
      </c>
      <c r="S32" s="8">
        <v>23.28</v>
      </c>
      <c r="T32" s="42">
        <v>77.599999999999994</v>
      </c>
      <c r="U32" s="43">
        <v>8.42</v>
      </c>
      <c r="V32" s="22">
        <v>8.4700000000000006</v>
      </c>
      <c r="W32" s="22">
        <v>8.3699999999999992</v>
      </c>
      <c r="X32" s="8">
        <v>25.26</v>
      </c>
      <c r="Y32" s="42">
        <v>84.21</v>
      </c>
      <c r="Z32" s="43">
        <v>7.42</v>
      </c>
      <c r="AA32" s="22">
        <v>7.54</v>
      </c>
      <c r="AB32" s="22">
        <v>7.98</v>
      </c>
      <c r="AC32" s="8">
        <v>22.94</v>
      </c>
      <c r="AD32" s="42">
        <v>76.48</v>
      </c>
      <c r="AE32" s="44">
        <v>112.53</v>
      </c>
      <c r="AF32" s="6">
        <v>80.38</v>
      </c>
      <c r="AG32" s="11">
        <v>542</v>
      </c>
    </row>
    <row r="33" spans="1:33" x14ac:dyDescent="0.2">
      <c r="A33" s="52">
        <v>30</v>
      </c>
      <c r="B33" s="23" t="s">
        <v>71</v>
      </c>
      <c r="C33" s="43">
        <v>9.26</v>
      </c>
      <c r="D33" s="22">
        <v>9.2200000000000006</v>
      </c>
      <c r="E33" s="22">
        <v>9.24</v>
      </c>
      <c r="F33" s="22">
        <v>9.1</v>
      </c>
      <c r="G33" s="22">
        <v>9.14</v>
      </c>
      <c r="H33" s="22">
        <v>9.2799999999999994</v>
      </c>
      <c r="I33" s="22">
        <v>9.2100000000000009</v>
      </c>
      <c r="J33" s="8">
        <v>27.55</v>
      </c>
      <c r="K33" s="42">
        <v>91.85</v>
      </c>
      <c r="L33" s="43">
        <v>8.9499999999999993</v>
      </c>
      <c r="M33" s="22">
        <v>9.08</v>
      </c>
      <c r="N33" s="8">
        <v>18.03</v>
      </c>
      <c r="O33" s="42">
        <v>90.13</v>
      </c>
      <c r="P33" s="43">
        <v>8.4600000000000009</v>
      </c>
      <c r="Q33" s="22">
        <v>8.5500000000000007</v>
      </c>
      <c r="R33" s="22">
        <v>8.49</v>
      </c>
      <c r="S33" s="8">
        <v>25.5</v>
      </c>
      <c r="T33" s="42">
        <v>85.01</v>
      </c>
      <c r="U33" s="43">
        <v>9.31</v>
      </c>
      <c r="V33" s="22">
        <v>9.27</v>
      </c>
      <c r="W33" s="22">
        <v>9.2200000000000006</v>
      </c>
      <c r="X33" s="8">
        <v>27.8</v>
      </c>
      <c r="Y33" s="42">
        <v>92.66</v>
      </c>
      <c r="Z33" s="43">
        <v>9.25</v>
      </c>
      <c r="AA33" s="22">
        <v>8.9499999999999993</v>
      </c>
      <c r="AB33" s="22">
        <v>9.17</v>
      </c>
      <c r="AC33" s="8">
        <v>27.37</v>
      </c>
      <c r="AD33" s="42">
        <v>91.23</v>
      </c>
      <c r="AE33" s="44">
        <v>126.25</v>
      </c>
      <c r="AF33" s="6">
        <v>90.18</v>
      </c>
      <c r="AG33" s="11">
        <v>209</v>
      </c>
    </row>
    <row r="34" spans="1:33" x14ac:dyDescent="0.2">
      <c r="A34" s="52">
        <v>31</v>
      </c>
      <c r="B34" s="23" t="s">
        <v>70</v>
      </c>
      <c r="C34" s="43">
        <v>9.43</v>
      </c>
      <c r="D34" s="22">
        <v>9.43</v>
      </c>
      <c r="E34" s="22">
        <v>9.43</v>
      </c>
      <c r="F34" s="22">
        <v>9.25</v>
      </c>
      <c r="G34" s="22">
        <v>9.4499999999999993</v>
      </c>
      <c r="H34" s="22">
        <v>9.5299999999999994</v>
      </c>
      <c r="I34" s="22">
        <v>9.49</v>
      </c>
      <c r="J34" s="8">
        <v>28.17</v>
      </c>
      <c r="K34" s="42">
        <v>93.89</v>
      </c>
      <c r="L34" s="43">
        <v>9.33</v>
      </c>
      <c r="M34" s="22">
        <v>9.32</v>
      </c>
      <c r="N34" s="8">
        <v>18.649999999999999</v>
      </c>
      <c r="O34" s="42">
        <v>93.25</v>
      </c>
      <c r="P34" s="43">
        <v>8.65</v>
      </c>
      <c r="Q34" s="22">
        <v>8.83</v>
      </c>
      <c r="R34" s="22">
        <v>8.7899999999999991</v>
      </c>
      <c r="S34" s="8">
        <v>26.28</v>
      </c>
      <c r="T34" s="42">
        <v>87.6</v>
      </c>
      <c r="U34" s="43">
        <v>9.4499999999999993</v>
      </c>
      <c r="V34" s="22">
        <v>9.4</v>
      </c>
      <c r="W34" s="22">
        <v>9.35</v>
      </c>
      <c r="X34" s="8">
        <v>28.2</v>
      </c>
      <c r="Y34" s="42">
        <v>94.01</v>
      </c>
      <c r="Z34" s="43">
        <v>9</v>
      </c>
      <c r="AA34" s="22">
        <v>9.14</v>
      </c>
      <c r="AB34" s="22">
        <v>9.23</v>
      </c>
      <c r="AC34" s="8">
        <v>27.36</v>
      </c>
      <c r="AD34" s="42">
        <v>91.2</v>
      </c>
      <c r="AE34" s="44">
        <v>128.66</v>
      </c>
      <c r="AF34" s="6">
        <v>91.9</v>
      </c>
      <c r="AG34" s="11">
        <v>520</v>
      </c>
    </row>
    <row r="35" spans="1:33" x14ac:dyDescent="0.2">
      <c r="A35" s="52">
        <v>32</v>
      </c>
      <c r="B35" s="23" t="s">
        <v>68</v>
      </c>
      <c r="C35" s="43">
        <v>9.26</v>
      </c>
      <c r="D35" s="22">
        <v>9.43</v>
      </c>
      <c r="E35" s="22">
        <v>9.34</v>
      </c>
      <c r="F35" s="22">
        <v>9.2100000000000009</v>
      </c>
      <c r="G35" s="22">
        <v>9.33</v>
      </c>
      <c r="H35" s="22">
        <v>9.4499999999999993</v>
      </c>
      <c r="I35" s="22">
        <v>9.39</v>
      </c>
      <c r="J35" s="8">
        <v>27.94</v>
      </c>
      <c r="K35" s="42">
        <v>93.14</v>
      </c>
      <c r="L35" s="43">
        <v>8.98</v>
      </c>
      <c r="M35" s="22">
        <v>9.1300000000000008</v>
      </c>
      <c r="N35" s="8">
        <v>18.11</v>
      </c>
      <c r="O35" s="42">
        <v>90.55</v>
      </c>
      <c r="P35" s="43">
        <v>8.67</v>
      </c>
      <c r="Q35" s="22">
        <v>8.74</v>
      </c>
      <c r="R35" s="22">
        <v>8.7799999999999994</v>
      </c>
      <c r="S35" s="8">
        <v>26.19</v>
      </c>
      <c r="T35" s="42">
        <v>87.3</v>
      </c>
      <c r="U35" s="43">
        <v>9.3699999999999992</v>
      </c>
      <c r="V35" s="22">
        <v>9.27</v>
      </c>
      <c r="W35" s="22">
        <v>9.2899999999999991</v>
      </c>
      <c r="X35" s="8">
        <v>27.93</v>
      </c>
      <c r="Y35" s="42">
        <v>93.08</v>
      </c>
      <c r="Z35" s="43">
        <v>9.0500000000000007</v>
      </c>
      <c r="AA35" s="22">
        <v>9.24</v>
      </c>
      <c r="AB35" s="22">
        <v>9.07</v>
      </c>
      <c r="AC35" s="8">
        <v>27.36</v>
      </c>
      <c r="AD35" s="42">
        <v>91.19</v>
      </c>
      <c r="AE35" s="44">
        <v>127.52</v>
      </c>
      <c r="AF35" s="6">
        <v>91.09</v>
      </c>
      <c r="AG35" s="11">
        <v>435</v>
      </c>
    </row>
    <row r="36" spans="1:33" x14ac:dyDescent="0.2">
      <c r="A36" s="52">
        <v>33</v>
      </c>
      <c r="B36" s="23" t="s">
        <v>69</v>
      </c>
      <c r="C36" s="43">
        <v>9.31</v>
      </c>
      <c r="D36" s="22">
        <v>9.2899999999999991</v>
      </c>
      <c r="E36" s="22">
        <v>9.3000000000000007</v>
      </c>
      <c r="F36" s="22">
        <v>9.24</v>
      </c>
      <c r="G36" s="22">
        <v>9.26</v>
      </c>
      <c r="H36" s="22">
        <v>9.2899999999999991</v>
      </c>
      <c r="I36" s="22">
        <v>9.2799999999999994</v>
      </c>
      <c r="J36" s="8">
        <v>27.82</v>
      </c>
      <c r="K36" s="42">
        <v>92.72</v>
      </c>
      <c r="L36" s="43">
        <v>9.18</v>
      </c>
      <c r="M36" s="22">
        <v>9.2200000000000006</v>
      </c>
      <c r="N36" s="8">
        <v>18.399999999999999</v>
      </c>
      <c r="O36" s="42">
        <v>92.02</v>
      </c>
      <c r="P36" s="43">
        <v>8.91</v>
      </c>
      <c r="Q36" s="22">
        <v>8.93</v>
      </c>
      <c r="R36" s="22">
        <v>8.9499999999999993</v>
      </c>
      <c r="S36" s="8">
        <v>26.79</v>
      </c>
      <c r="T36" s="42">
        <v>89.29</v>
      </c>
      <c r="U36" s="43">
        <v>9.26</v>
      </c>
      <c r="V36" s="22">
        <v>9.1999999999999993</v>
      </c>
      <c r="W36" s="22">
        <v>9.24</v>
      </c>
      <c r="X36" s="8">
        <v>27.71</v>
      </c>
      <c r="Y36" s="42">
        <v>92.37</v>
      </c>
      <c r="Z36" s="43">
        <v>8.84</v>
      </c>
      <c r="AA36" s="22">
        <v>9.31</v>
      </c>
      <c r="AB36" s="22">
        <v>9.14</v>
      </c>
      <c r="AC36" s="8">
        <v>27.29</v>
      </c>
      <c r="AD36" s="42">
        <v>90.97</v>
      </c>
      <c r="AE36" s="44">
        <v>128</v>
      </c>
      <c r="AF36" s="6">
        <v>91.43</v>
      </c>
      <c r="AG36" s="11">
        <v>119</v>
      </c>
    </row>
    <row r="37" spans="1:33" ht="12" thickBot="1" x14ac:dyDescent="0.25">
      <c r="A37" s="52"/>
      <c r="B37" s="23" t="s">
        <v>6</v>
      </c>
      <c r="C37" s="24">
        <f t="shared" ref="C37:AF37" si="0">AVERAGE(C4:C36)</f>
        <v>9.1215151515151511</v>
      </c>
      <c r="D37" s="25">
        <f t="shared" si="0"/>
        <v>9.1206060606060628</v>
      </c>
      <c r="E37" s="25">
        <f t="shared" si="0"/>
        <v>9.1203030303030292</v>
      </c>
      <c r="F37" s="25">
        <f t="shared" si="0"/>
        <v>9.0078787878787878</v>
      </c>
      <c r="G37" s="25">
        <f t="shared" si="0"/>
        <v>9.1284848484848471</v>
      </c>
      <c r="H37" s="25">
        <f t="shared" si="0"/>
        <v>9.1793939393939379</v>
      </c>
      <c r="I37" s="25">
        <f t="shared" si="0"/>
        <v>9.1548484848484826</v>
      </c>
      <c r="J37" s="14">
        <f t="shared" si="0"/>
        <v>27.282121212121211</v>
      </c>
      <c r="K37" s="15">
        <f t="shared" si="0"/>
        <v>90.941818181818178</v>
      </c>
      <c r="L37" s="24">
        <f t="shared" si="0"/>
        <v>8.83</v>
      </c>
      <c r="M37" s="25">
        <f t="shared" si="0"/>
        <v>8.9484848484848492</v>
      </c>
      <c r="N37" s="14">
        <f t="shared" si="0"/>
        <v>17.779090909090911</v>
      </c>
      <c r="O37" s="15">
        <f t="shared" si="0"/>
        <v>88.892727272727285</v>
      </c>
      <c r="P37" s="24">
        <f t="shared" si="0"/>
        <v>8.61</v>
      </c>
      <c r="Q37" s="25">
        <f t="shared" si="0"/>
        <v>8.6724242424242401</v>
      </c>
      <c r="R37" s="25">
        <f t="shared" si="0"/>
        <v>8.6927272727272733</v>
      </c>
      <c r="S37" s="14">
        <f t="shared" si="0"/>
        <v>25.976060606060603</v>
      </c>
      <c r="T37" s="15">
        <f t="shared" si="0"/>
        <v>86.585757575757569</v>
      </c>
      <c r="U37" s="24">
        <f t="shared" si="0"/>
        <v>9.130303030303029</v>
      </c>
      <c r="V37" s="25">
        <f t="shared" si="0"/>
        <v>9.1454545454545446</v>
      </c>
      <c r="W37" s="25">
        <f t="shared" si="0"/>
        <v>9.1078787878787892</v>
      </c>
      <c r="X37" s="14">
        <f t="shared" si="0"/>
        <v>27.383939393939396</v>
      </c>
      <c r="Y37" s="15">
        <f t="shared" si="0"/>
        <v>91.278484848484851</v>
      </c>
      <c r="Z37" s="24">
        <f t="shared" si="0"/>
        <v>8.7333333333333343</v>
      </c>
      <c r="AA37" s="25">
        <f t="shared" si="0"/>
        <v>8.8839393939393947</v>
      </c>
      <c r="AB37" s="25">
        <f t="shared" si="0"/>
        <v>8.9663636363636385</v>
      </c>
      <c r="AC37" s="14">
        <f t="shared" si="0"/>
        <v>26.583939393939399</v>
      </c>
      <c r="AD37" s="15">
        <f t="shared" si="0"/>
        <v>88.6160606060606</v>
      </c>
      <c r="AE37" s="18">
        <f t="shared" si="0"/>
        <v>125.00424242424241</v>
      </c>
      <c r="AF37" s="19">
        <f t="shared" si="0"/>
        <v>89.289696969696962</v>
      </c>
      <c r="AG37" s="26">
        <f>SUM(AG4:AG36)</f>
        <v>8610</v>
      </c>
    </row>
  </sheetData>
  <autoFilter ref="A1:AG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30" showButton="0"/>
    <sortState ref="A6:AG37">
      <sortCondition ref="A1:A3"/>
    </sortState>
  </autoFilter>
  <mergeCells count="34">
    <mergeCell ref="AF2:AF3"/>
    <mergeCell ref="X2:Y2"/>
    <mergeCell ref="Z2:Z3"/>
    <mergeCell ref="AA2:AA3"/>
    <mergeCell ref="AB2:AB3"/>
    <mergeCell ref="AC2:AD2"/>
    <mergeCell ref="AE2:AE3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Z1:AD1"/>
    <mergeCell ref="Q2:Q3"/>
    <mergeCell ref="R2:R3"/>
    <mergeCell ref="S2:T2"/>
    <mergeCell ref="U2:U3"/>
    <mergeCell ref="V2:V3"/>
    <mergeCell ref="U1:Y1"/>
    <mergeCell ref="L2:L3"/>
    <mergeCell ref="M2:M3"/>
    <mergeCell ref="N2:O2"/>
    <mergeCell ref="P2:P3"/>
    <mergeCell ref="W2:W3"/>
    <mergeCell ref="A1:A3"/>
    <mergeCell ref="B1:B3"/>
    <mergeCell ref="C1:K1"/>
    <mergeCell ref="L1:O1"/>
    <mergeCell ref="P1:T1"/>
  </mergeCells>
  <pageMargins left="0.39370078740157483" right="0.39370078740157483" top="0.39370078740157483" bottom="0.39370078740157483" header="0.31496062992125984" footer="0.3937007874015748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"/>
  <sheetViews>
    <sheetView zoomScale="130" zoomScaleNormal="130" workbookViewId="0">
      <selection activeCell="K11" sqref="K11"/>
    </sheetView>
  </sheetViews>
  <sheetFormatPr defaultRowHeight="11.25" x14ac:dyDescent="0.2"/>
  <cols>
    <col min="1" max="1" width="5.5703125" style="49" customWidth="1"/>
    <col min="2" max="2" width="31.42578125" style="1" customWidth="1"/>
    <col min="3" max="4" width="4.85546875" style="1" bestFit="1" customWidth="1"/>
    <col min="5" max="6" width="4" style="1" bestFit="1" customWidth="1"/>
    <col min="7" max="8" width="4.85546875" style="1" bestFit="1" customWidth="1"/>
    <col min="9" max="9" width="4" style="1" bestFit="1" customWidth="1"/>
    <col min="10" max="11" width="4.85546875" style="1" bestFit="1" customWidth="1"/>
    <col min="12" max="13" width="4" style="1" bestFit="1" customWidth="1"/>
    <col min="14" max="15" width="4.85546875" style="1" bestFit="1" customWidth="1"/>
    <col min="16" max="18" width="4" style="1" bestFit="1" customWidth="1"/>
    <col min="19" max="20" width="4.85546875" style="1" bestFit="1" customWidth="1"/>
    <col min="21" max="23" width="4" style="1" bestFit="1" customWidth="1"/>
    <col min="24" max="25" width="4.85546875" style="1" bestFit="1" customWidth="1"/>
    <col min="26" max="28" width="4" style="1" bestFit="1" customWidth="1"/>
    <col min="29" max="30" width="4.85546875" style="1" bestFit="1" customWidth="1"/>
    <col min="31" max="31" width="5.7109375" style="1" bestFit="1" customWidth="1"/>
    <col min="32" max="32" width="4.85546875" style="1" bestFit="1" customWidth="1"/>
    <col min="33" max="33" width="10.42578125" style="2" customWidth="1"/>
    <col min="34" max="16384" width="9.140625" style="1"/>
  </cols>
  <sheetData>
    <row r="1" spans="1:33" x14ac:dyDescent="0.2">
      <c r="A1" s="77"/>
      <c r="B1" s="88" t="s">
        <v>0</v>
      </c>
      <c r="C1" s="89" t="s">
        <v>1</v>
      </c>
      <c r="D1" s="90"/>
      <c r="E1" s="90"/>
      <c r="F1" s="90"/>
      <c r="G1" s="90"/>
      <c r="H1" s="90"/>
      <c r="I1" s="90"/>
      <c r="J1" s="90"/>
      <c r="K1" s="91"/>
      <c r="L1" s="89" t="s">
        <v>2</v>
      </c>
      <c r="M1" s="90"/>
      <c r="N1" s="90"/>
      <c r="O1" s="91"/>
      <c r="P1" s="89" t="s">
        <v>3</v>
      </c>
      <c r="Q1" s="90"/>
      <c r="R1" s="90"/>
      <c r="S1" s="90"/>
      <c r="T1" s="91"/>
      <c r="U1" s="89" t="s">
        <v>4</v>
      </c>
      <c r="V1" s="90"/>
      <c r="W1" s="90"/>
      <c r="X1" s="90"/>
      <c r="Y1" s="91"/>
      <c r="Z1" s="89" t="s">
        <v>5</v>
      </c>
      <c r="AA1" s="90"/>
      <c r="AB1" s="90"/>
      <c r="AC1" s="90"/>
      <c r="AD1" s="91"/>
      <c r="AE1" s="92" t="s">
        <v>6</v>
      </c>
      <c r="AF1" s="93"/>
      <c r="AG1" s="94" t="s">
        <v>7</v>
      </c>
    </row>
    <row r="2" spans="1:33" x14ac:dyDescent="0.2">
      <c r="A2" s="77"/>
      <c r="B2" s="88"/>
      <c r="C2" s="76" t="s">
        <v>8</v>
      </c>
      <c r="D2" s="77" t="s">
        <v>9</v>
      </c>
      <c r="E2" s="77" t="s">
        <v>10</v>
      </c>
      <c r="F2" s="77" t="s">
        <v>11</v>
      </c>
      <c r="G2" s="77" t="s">
        <v>12</v>
      </c>
      <c r="H2" s="77" t="s">
        <v>13</v>
      </c>
      <c r="I2" s="77" t="s">
        <v>14</v>
      </c>
      <c r="J2" s="77" t="s">
        <v>15</v>
      </c>
      <c r="K2" s="95"/>
      <c r="L2" s="76" t="s">
        <v>16</v>
      </c>
      <c r="M2" s="77" t="s">
        <v>17</v>
      </c>
      <c r="N2" s="77" t="s">
        <v>15</v>
      </c>
      <c r="O2" s="95"/>
      <c r="P2" s="76" t="s">
        <v>18</v>
      </c>
      <c r="Q2" s="77" t="s">
        <v>19</v>
      </c>
      <c r="R2" s="77" t="s">
        <v>20</v>
      </c>
      <c r="S2" s="77" t="s">
        <v>15</v>
      </c>
      <c r="T2" s="95"/>
      <c r="U2" s="76" t="s">
        <v>21</v>
      </c>
      <c r="V2" s="77" t="s">
        <v>22</v>
      </c>
      <c r="W2" s="77" t="s">
        <v>23</v>
      </c>
      <c r="X2" s="77" t="s">
        <v>15</v>
      </c>
      <c r="Y2" s="95"/>
      <c r="Z2" s="76" t="s">
        <v>24</v>
      </c>
      <c r="AA2" s="77" t="s">
        <v>25</v>
      </c>
      <c r="AB2" s="77" t="s">
        <v>26</v>
      </c>
      <c r="AC2" s="77" t="s">
        <v>15</v>
      </c>
      <c r="AD2" s="95"/>
      <c r="AE2" s="97" t="s">
        <v>27</v>
      </c>
      <c r="AF2" s="96" t="s">
        <v>28</v>
      </c>
      <c r="AG2" s="79"/>
    </row>
    <row r="3" spans="1:33" x14ac:dyDescent="0.2">
      <c r="A3" s="77"/>
      <c r="B3" s="88"/>
      <c r="C3" s="76"/>
      <c r="D3" s="77"/>
      <c r="E3" s="77"/>
      <c r="F3" s="77"/>
      <c r="G3" s="77"/>
      <c r="H3" s="77"/>
      <c r="I3" s="77"/>
      <c r="J3" s="21" t="s">
        <v>27</v>
      </c>
      <c r="K3" s="29" t="s">
        <v>28</v>
      </c>
      <c r="L3" s="76"/>
      <c r="M3" s="77"/>
      <c r="N3" s="21" t="s">
        <v>27</v>
      </c>
      <c r="O3" s="29" t="s">
        <v>28</v>
      </c>
      <c r="P3" s="76"/>
      <c r="Q3" s="77"/>
      <c r="R3" s="77"/>
      <c r="S3" s="21" t="s">
        <v>27</v>
      </c>
      <c r="T3" s="29" t="s">
        <v>28</v>
      </c>
      <c r="U3" s="76"/>
      <c r="V3" s="77"/>
      <c r="W3" s="77"/>
      <c r="X3" s="21" t="s">
        <v>27</v>
      </c>
      <c r="Y3" s="29" t="s">
        <v>28</v>
      </c>
      <c r="Z3" s="76"/>
      <c r="AA3" s="77"/>
      <c r="AB3" s="77"/>
      <c r="AC3" s="21" t="s">
        <v>27</v>
      </c>
      <c r="AD3" s="29" t="s">
        <v>28</v>
      </c>
      <c r="AE3" s="97"/>
      <c r="AF3" s="96"/>
      <c r="AG3" s="79"/>
    </row>
    <row r="4" spans="1:33" ht="22.5" x14ac:dyDescent="0.2">
      <c r="A4" s="50">
        <v>1</v>
      </c>
      <c r="B4" s="27" t="s">
        <v>101</v>
      </c>
      <c r="C4" s="43">
        <v>9.57</v>
      </c>
      <c r="D4" s="22">
        <v>9.56</v>
      </c>
      <c r="E4" s="22">
        <v>9.56</v>
      </c>
      <c r="F4" s="22">
        <v>9.5399999999999991</v>
      </c>
      <c r="G4" s="22">
        <v>9.52</v>
      </c>
      <c r="H4" s="22">
        <v>9.5399999999999991</v>
      </c>
      <c r="I4" s="22">
        <v>9.5299999999999994</v>
      </c>
      <c r="J4" s="8">
        <v>28.63</v>
      </c>
      <c r="K4" s="42">
        <v>95.43</v>
      </c>
      <c r="L4" s="43">
        <v>9.41</v>
      </c>
      <c r="M4" s="22">
        <v>9.43</v>
      </c>
      <c r="N4" s="8">
        <v>18.829999999999998</v>
      </c>
      <c r="O4" s="42">
        <v>94.17</v>
      </c>
      <c r="P4" s="43">
        <v>9.19</v>
      </c>
      <c r="Q4" s="22">
        <v>9.2200000000000006</v>
      </c>
      <c r="R4" s="22">
        <v>9.1999999999999993</v>
      </c>
      <c r="S4" s="8">
        <v>27.61</v>
      </c>
      <c r="T4" s="42">
        <v>92.04</v>
      </c>
      <c r="U4" s="43">
        <v>9.74</v>
      </c>
      <c r="V4" s="22">
        <v>9.8000000000000007</v>
      </c>
      <c r="W4" s="22">
        <v>9.7799999999999994</v>
      </c>
      <c r="X4" s="8">
        <v>29.31</v>
      </c>
      <c r="Y4" s="42">
        <v>97.72</v>
      </c>
      <c r="Z4" s="43">
        <v>9.76</v>
      </c>
      <c r="AA4" s="22">
        <v>9.67</v>
      </c>
      <c r="AB4" s="22">
        <v>9.7200000000000006</v>
      </c>
      <c r="AC4" s="8">
        <v>29.15</v>
      </c>
      <c r="AD4" s="42">
        <v>97.16</v>
      </c>
      <c r="AE4" s="44">
        <v>133.54</v>
      </c>
      <c r="AF4" s="6">
        <v>95.38</v>
      </c>
      <c r="AG4" s="11">
        <v>135</v>
      </c>
    </row>
    <row r="5" spans="1:33" x14ac:dyDescent="0.2">
      <c r="A5" s="50">
        <v>2</v>
      </c>
      <c r="B5" s="27" t="s">
        <v>102</v>
      </c>
      <c r="C5" s="43">
        <v>9.3800000000000008</v>
      </c>
      <c r="D5" s="22">
        <v>9.24</v>
      </c>
      <c r="E5" s="22">
        <v>9.31</v>
      </c>
      <c r="F5" s="22">
        <v>9.2899999999999991</v>
      </c>
      <c r="G5" s="22">
        <v>9.2200000000000006</v>
      </c>
      <c r="H5" s="22">
        <v>9.27</v>
      </c>
      <c r="I5" s="22">
        <v>9.25</v>
      </c>
      <c r="J5" s="8">
        <v>27.84</v>
      </c>
      <c r="K5" s="42">
        <v>92.8</v>
      </c>
      <c r="L5" s="43">
        <v>9.0399999999999991</v>
      </c>
      <c r="M5" s="22">
        <v>9.2200000000000006</v>
      </c>
      <c r="N5" s="8">
        <v>18.260000000000002</v>
      </c>
      <c r="O5" s="42">
        <v>91.31</v>
      </c>
      <c r="P5" s="43">
        <v>8.3800000000000008</v>
      </c>
      <c r="Q5" s="22">
        <v>8.56</v>
      </c>
      <c r="R5" s="22">
        <v>8.59</v>
      </c>
      <c r="S5" s="8">
        <v>25.52</v>
      </c>
      <c r="T5" s="42">
        <v>85.06</v>
      </c>
      <c r="U5" s="43">
        <v>9.33</v>
      </c>
      <c r="V5" s="22">
        <v>9.3800000000000008</v>
      </c>
      <c r="W5" s="22">
        <v>9.24</v>
      </c>
      <c r="X5" s="8">
        <v>27.95</v>
      </c>
      <c r="Y5" s="42">
        <v>93.18</v>
      </c>
      <c r="Z5" s="43">
        <v>9.33</v>
      </c>
      <c r="AA5" s="22">
        <v>9.3800000000000008</v>
      </c>
      <c r="AB5" s="22">
        <v>9.51</v>
      </c>
      <c r="AC5" s="8">
        <v>28.23</v>
      </c>
      <c r="AD5" s="42">
        <v>94.1</v>
      </c>
      <c r="AE5" s="44">
        <v>127.81</v>
      </c>
      <c r="AF5" s="6">
        <v>91.29</v>
      </c>
      <c r="AG5" s="11">
        <v>154</v>
      </c>
    </row>
    <row r="6" spans="1:33" s="2" customFormat="1" ht="12" thickBot="1" x14ac:dyDescent="0.25">
      <c r="A6" s="51"/>
      <c r="B6" s="28" t="s">
        <v>6</v>
      </c>
      <c r="C6" s="16">
        <f>AVERAGE(C4:C5)</f>
        <v>9.4750000000000014</v>
      </c>
      <c r="D6" s="14">
        <f t="shared" ref="D6:AF6" si="0">AVERAGE(D4:D5)</f>
        <v>9.4</v>
      </c>
      <c r="E6" s="14">
        <f t="shared" si="0"/>
        <v>9.4350000000000005</v>
      </c>
      <c r="F6" s="14">
        <f t="shared" si="0"/>
        <v>9.4149999999999991</v>
      </c>
      <c r="G6" s="14">
        <f t="shared" si="0"/>
        <v>9.370000000000001</v>
      </c>
      <c r="H6" s="14">
        <f t="shared" si="0"/>
        <v>9.4049999999999994</v>
      </c>
      <c r="I6" s="14">
        <f t="shared" si="0"/>
        <v>9.39</v>
      </c>
      <c r="J6" s="14">
        <f t="shared" si="0"/>
        <v>28.234999999999999</v>
      </c>
      <c r="K6" s="15">
        <f t="shared" si="0"/>
        <v>94.115000000000009</v>
      </c>
      <c r="L6" s="16">
        <f t="shared" si="0"/>
        <v>9.2249999999999996</v>
      </c>
      <c r="M6" s="14">
        <f t="shared" si="0"/>
        <v>9.3249999999999993</v>
      </c>
      <c r="N6" s="14">
        <f t="shared" si="0"/>
        <v>18.545000000000002</v>
      </c>
      <c r="O6" s="15">
        <f t="shared" si="0"/>
        <v>92.740000000000009</v>
      </c>
      <c r="P6" s="16">
        <f t="shared" si="0"/>
        <v>8.7850000000000001</v>
      </c>
      <c r="Q6" s="14">
        <f t="shared" si="0"/>
        <v>8.89</v>
      </c>
      <c r="R6" s="14">
        <f t="shared" si="0"/>
        <v>8.8949999999999996</v>
      </c>
      <c r="S6" s="14">
        <f t="shared" si="0"/>
        <v>26.564999999999998</v>
      </c>
      <c r="T6" s="15">
        <f t="shared" si="0"/>
        <v>88.550000000000011</v>
      </c>
      <c r="U6" s="16">
        <f t="shared" si="0"/>
        <v>9.5350000000000001</v>
      </c>
      <c r="V6" s="14">
        <f t="shared" si="0"/>
        <v>9.59</v>
      </c>
      <c r="W6" s="14">
        <f t="shared" si="0"/>
        <v>9.51</v>
      </c>
      <c r="X6" s="14">
        <f t="shared" si="0"/>
        <v>28.63</v>
      </c>
      <c r="Y6" s="15">
        <f t="shared" si="0"/>
        <v>95.45</v>
      </c>
      <c r="Z6" s="16">
        <f t="shared" si="0"/>
        <v>9.5449999999999999</v>
      </c>
      <c r="AA6" s="14">
        <f t="shared" si="0"/>
        <v>9.5250000000000004</v>
      </c>
      <c r="AB6" s="14">
        <f t="shared" si="0"/>
        <v>9.6150000000000002</v>
      </c>
      <c r="AC6" s="14">
        <f t="shared" si="0"/>
        <v>28.689999999999998</v>
      </c>
      <c r="AD6" s="15">
        <f t="shared" si="0"/>
        <v>95.63</v>
      </c>
      <c r="AE6" s="18">
        <f t="shared" si="0"/>
        <v>130.67500000000001</v>
      </c>
      <c r="AF6" s="19">
        <f t="shared" si="0"/>
        <v>93.335000000000008</v>
      </c>
      <c r="AG6" s="26">
        <f>SUM(AG4:AG5)</f>
        <v>289</v>
      </c>
    </row>
  </sheetData>
  <mergeCells count="34">
    <mergeCell ref="AF2:AF3"/>
    <mergeCell ref="X2:Y2"/>
    <mergeCell ref="Z2:Z3"/>
    <mergeCell ref="AA2:AA3"/>
    <mergeCell ref="AB2:AB3"/>
    <mergeCell ref="AC2:AD2"/>
    <mergeCell ref="AE2:AE3"/>
    <mergeCell ref="AE1:AF1"/>
    <mergeCell ref="AG1:AG3"/>
    <mergeCell ref="C2:C3"/>
    <mergeCell ref="D2:D3"/>
    <mergeCell ref="E2:E3"/>
    <mergeCell ref="F2:F3"/>
    <mergeCell ref="G2:G3"/>
    <mergeCell ref="H2:H3"/>
    <mergeCell ref="I2:I3"/>
    <mergeCell ref="J2:K2"/>
    <mergeCell ref="Z1:AD1"/>
    <mergeCell ref="Q2:Q3"/>
    <mergeCell ref="R2:R3"/>
    <mergeCell ref="S2:T2"/>
    <mergeCell ref="U2:U3"/>
    <mergeCell ref="V2:V3"/>
    <mergeCell ref="U1:Y1"/>
    <mergeCell ref="L2:L3"/>
    <mergeCell ref="M2:M3"/>
    <mergeCell ref="N2:O2"/>
    <mergeCell ref="P2:P3"/>
    <mergeCell ref="W2:W3"/>
    <mergeCell ref="A1:A3"/>
    <mergeCell ref="B1:B3"/>
    <mergeCell ref="C1:K1"/>
    <mergeCell ref="L1:O1"/>
    <mergeCell ref="P1:T1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13" workbookViewId="0">
      <selection activeCell="N44" sqref="N44"/>
    </sheetView>
  </sheetViews>
  <sheetFormatPr defaultRowHeight="15" x14ac:dyDescent="0.25"/>
  <cols>
    <col min="1" max="2" width="18.5703125" customWidth="1"/>
    <col min="3" max="3" width="27.140625" customWidth="1"/>
    <col min="4" max="8" width="25.7109375" customWidth="1"/>
  </cols>
  <sheetData>
    <row r="1" spans="1:8" x14ac:dyDescent="0.25">
      <c r="A1" s="101" t="s">
        <v>151</v>
      </c>
      <c r="B1" s="101"/>
      <c r="C1" s="101"/>
      <c r="D1" s="101"/>
      <c r="E1" s="101"/>
      <c r="F1" s="101"/>
      <c r="G1" s="101"/>
    </row>
    <row r="2" spans="1:8" ht="15" customHeight="1" x14ac:dyDescent="0.25">
      <c r="A2" s="102" t="s">
        <v>145</v>
      </c>
      <c r="B2" s="102" t="s">
        <v>146</v>
      </c>
      <c r="C2" s="102" t="s">
        <v>147</v>
      </c>
      <c r="D2" s="102"/>
      <c r="E2" s="102"/>
      <c r="F2" s="102"/>
      <c r="G2" s="102"/>
      <c r="H2" s="99" t="s">
        <v>110</v>
      </c>
    </row>
    <row r="3" spans="1:8" ht="45" x14ac:dyDescent="0.25">
      <c r="A3" s="102"/>
      <c r="B3" s="102"/>
      <c r="C3" s="61" t="s">
        <v>104</v>
      </c>
      <c r="D3" s="61" t="s">
        <v>105</v>
      </c>
      <c r="E3" s="61" t="s">
        <v>106</v>
      </c>
      <c r="F3" s="61" t="s">
        <v>107</v>
      </c>
      <c r="G3" s="61" t="s">
        <v>108</v>
      </c>
      <c r="H3" s="100"/>
    </row>
    <row r="4" spans="1:8" x14ac:dyDescent="0.25">
      <c r="A4" s="98" t="s">
        <v>148</v>
      </c>
      <c r="B4" s="61" t="s">
        <v>115</v>
      </c>
      <c r="C4" s="62" t="e">
        <f>Свод!#REF!</f>
        <v>#REF!</v>
      </c>
      <c r="D4" s="62" t="e">
        <f>Свод!#REF!</f>
        <v>#REF!</v>
      </c>
      <c r="E4" s="62" t="e">
        <f>Свод!#REF!</f>
        <v>#REF!</v>
      </c>
      <c r="F4" s="62" t="e">
        <f>Свод!#REF!</f>
        <v>#REF!</v>
      </c>
      <c r="G4" s="62" t="e">
        <f>Свод!#REF!</f>
        <v>#REF!</v>
      </c>
      <c r="H4" s="63" t="e">
        <f>AVERAGE(C4:G4)</f>
        <v>#REF!</v>
      </c>
    </row>
    <row r="5" spans="1:8" x14ac:dyDescent="0.25">
      <c r="A5" s="98"/>
      <c r="B5" s="61" t="s">
        <v>116</v>
      </c>
      <c r="C5" s="62">
        <f>Свод!F4</f>
        <v>95.899210526315798</v>
      </c>
      <c r="D5" s="62">
        <f>Свод!F5</f>
        <v>95.703684210526333</v>
      </c>
      <c r="E5" s="62">
        <f>Свод!F6</f>
        <v>93.960789473684201</v>
      </c>
      <c r="F5" s="62">
        <f>Свод!F7</f>
        <v>94.199736842105267</v>
      </c>
      <c r="G5" s="62">
        <f>Свод!F8</f>
        <v>92.547894736842096</v>
      </c>
      <c r="H5" s="63">
        <f t="shared" ref="H5:H9" si="0">AVERAGE(C5:G5)</f>
        <v>94.462263157894739</v>
      </c>
    </row>
    <row r="6" spans="1:8" x14ac:dyDescent="0.25">
      <c r="A6" s="98" t="s">
        <v>149</v>
      </c>
      <c r="B6" s="61" t="s">
        <v>115</v>
      </c>
      <c r="C6" s="62" t="e">
        <f>Свод!#REF!</f>
        <v>#REF!</v>
      </c>
      <c r="D6" s="62" t="e">
        <f>Свод!#REF!</f>
        <v>#REF!</v>
      </c>
      <c r="E6" s="62" t="e">
        <f>Свод!#REF!</f>
        <v>#REF!</v>
      </c>
      <c r="F6" s="62" t="e">
        <f>Свод!#REF!</f>
        <v>#REF!</v>
      </c>
      <c r="G6" s="62" t="e">
        <f>Свод!#REF!</f>
        <v>#REF!</v>
      </c>
      <c r="H6" s="63" t="e">
        <f t="shared" si="0"/>
        <v>#REF!</v>
      </c>
    </row>
    <row r="7" spans="1:8" x14ac:dyDescent="0.25">
      <c r="A7" s="98"/>
      <c r="B7" s="61" t="s">
        <v>116</v>
      </c>
      <c r="C7" s="62">
        <f>Свод!G4</f>
        <v>84.030333333333317</v>
      </c>
      <c r="D7" s="62">
        <f>Свод!G5</f>
        <v>83.686000000000007</v>
      </c>
      <c r="E7" s="62">
        <f>Свод!G6</f>
        <v>77.181666666666658</v>
      </c>
      <c r="F7" s="62">
        <f>Свод!G7</f>
        <v>75.718000000000004</v>
      </c>
      <c r="G7" s="62">
        <f>Свод!G8</f>
        <v>76.033333333333317</v>
      </c>
      <c r="H7" s="63">
        <f t="shared" si="0"/>
        <v>79.329866666666661</v>
      </c>
    </row>
    <row r="8" spans="1:8" x14ac:dyDescent="0.25">
      <c r="A8" s="98" t="s">
        <v>150</v>
      </c>
      <c r="B8" s="61" t="s">
        <v>115</v>
      </c>
      <c r="C8" s="62" t="e">
        <f>Свод!#REF!</f>
        <v>#REF!</v>
      </c>
      <c r="D8" s="62" t="e">
        <f>Свод!#REF!</f>
        <v>#REF!</v>
      </c>
      <c r="E8" s="62" t="e">
        <f>Свод!#REF!</f>
        <v>#REF!</v>
      </c>
      <c r="F8" s="62" t="e">
        <f>Свод!#REF!</f>
        <v>#REF!</v>
      </c>
      <c r="G8" s="62" t="e">
        <f>Свод!#REF!</f>
        <v>#REF!</v>
      </c>
      <c r="H8" s="63" t="e">
        <f t="shared" si="0"/>
        <v>#REF!</v>
      </c>
    </row>
    <row r="9" spans="1:8" x14ac:dyDescent="0.25">
      <c r="A9" s="98"/>
      <c r="B9" s="61" t="s">
        <v>116</v>
      </c>
      <c r="C9" s="62">
        <f>Свод!H4</f>
        <v>75</v>
      </c>
      <c r="D9" s="62">
        <f>Свод!H5</f>
        <v>75</v>
      </c>
      <c r="E9" s="62">
        <f>Свод!H6</f>
        <v>75</v>
      </c>
      <c r="F9" s="62">
        <f>Свод!H7</f>
        <v>75</v>
      </c>
      <c r="G9" s="62">
        <f>Свод!H8</f>
        <v>75</v>
      </c>
      <c r="H9" s="63">
        <f t="shared" si="0"/>
        <v>75</v>
      </c>
    </row>
  </sheetData>
  <mergeCells count="8">
    <mergeCell ref="A4:A5"/>
    <mergeCell ref="A6:A7"/>
    <mergeCell ref="A8:A9"/>
    <mergeCell ref="H2:H3"/>
    <mergeCell ref="A1:G1"/>
    <mergeCell ref="A2:A3"/>
    <mergeCell ref="B2:B3"/>
    <mergeCell ref="C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Свод</vt:lpstr>
      <vt:lpstr>ДОО</vt:lpstr>
      <vt:lpstr>ОУ</vt:lpstr>
      <vt:lpstr>ДОП</vt:lpstr>
      <vt:lpstr>ДОО (2 пол 2020)</vt:lpstr>
      <vt:lpstr>ОО (2 пол 2020)</vt:lpstr>
      <vt:lpstr>ДОП (2 пол 2020)</vt:lpstr>
      <vt:lpstr>диаграммы ОО ДОУ ДОП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2021-01-14T09:14:22Z</dcterms:modified>
</cp:coreProperties>
</file>